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27620" windowHeight="19280" tabRatio="868" activeTab="10"/>
  </bookViews>
  <sheets>
    <sheet name="Sommaire RPQS" sheetId="1" r:id="rId1"/>
    <sheet name="Récapitulatif indicateurs" sheetId="2" r:id="rId2"/>
    <sheet name="données générales" sheetId="3" r:id="rId3"/>
    <sheet name="D101.0" sheetId="4" r:id="rId4"/>
    <sheet name="Tarification" sheetId="5" r:id="rId5"/>
    <sheet name="Recettes" sheetId="6" r:id="rId6"/>
    <sheet name="D102.0" sheetId="7" r:id="rId7"/>
    <sheet name="P101.1" sheetId="8" r:id="rId8"/>
    <sheet name="P102.1" sheetId="9" r:id="rId9"/>
    <sheet name="P103.2" sheetId="10" r:id="rId10"/>
    <sheet name="P104.3" sheetId="11" r:id="rId11"/>
    <sheet name="P105.3" sheetId="12" r:id="rId12"/>
    <sheet name="P106.3" sheetId="13" r:id="rId13"/>
    <sheet name="P107.2" sheetId="14" r:id="rId14"/>
    <sheet name="P108.3" sheetId="15" r:id="rId15"/>
    <sheet name="D151.0" sheetId="16" r:id="rId16"/>
    <sheet name="P151.1" sheetId="17" r:id="rId17"/>
    <sheet name="P152.1" sheetId="18" r:id="rId18"/>
    <sheet name="P153.2" sheetId="19" r:id="rId19"/>
    <sheet name="P154.0" sheetId="20" r:id="rId20"/>
    <sheet name="P155.1" sheetId="21" r:id="rId21"/>
    <sheet name="Financements investissements" sheetId="22" r:id="rId22"/>
    <sheet name="P109.0" sheetId="23" r:id="rId23"/>
    <sheet name="solidarité" sheetId="24" r:id="rId24"/>
  </sheets>
  <definedNames>
    <definedName name="_Toc259630605" localSheetId="2">'données générales'!$A$81</definedName>
    <definedName name="_Toc303349898" localSheetId="2">'données générales'!$A$1</definedName>
    <definedName name="_Toc303349899" localSheetId="2">'données générales'!$A$24</definedName>
    <definedName name="_Toc303349901" localSheetId="2">'données générales'!$A$44</definedName>
    <definedName name="_Toc303349902" localSheetId="2">'données générales'!$A$58</definedName>
    <definedName name="_Toc303349905" localSheetId="2">'données générales'!$A$139</definedName>
    <definedName name="_Toc303349936" localSheetId="21">'Financements investissements'!$A$35</definedName>
    <definedName name="_Toc311467931" localSheetId="0">'Sommaire RPQS'!$B$9</definedName>
    <definedName name="_Toc311468035" localSheetId="0">'Sommaire RPQS'!$B$16</definedName>
    <definedName name="_Toc311468036" localSheetId="0">'Sommaire RPQS'!$C$16</definedName>
    <definedName name="_Toc311468038" localSheetId="0">'Sommaire RPQS'!$B$19</definedName>
    <definedName name="_Toc311468039" localSheetId="0">'Sommaire RPQS'!$B$33</definedName>
    <definedName name="_Toc311468042" localSheetId="0">'Sommaire RPQS'!$C$36</definedName>
  </definedNames>
  <calcPr fullCalcOnLoad="1"/>
</workbook>
</file>

<file path=xl/sharedStrings.xml><?xml version="1.0" encoding="utf-8"?>
<sst xmlns="http://schemas.openxmlformats.org/spreadsheetml/2006/main" count="746" uniqueCount="509">
  <si>
    <r>
      <rPr>
        <sz val="10"/>
        <rFont val="Calibri"/>
        <family val="2"/>
      </rPr>
      <t xml:space="preserve">-Concerne : Tout service assurant la distribution et/ou le transfert de l’eau potable
Les grands ouvrages du service — réservoirs, stations de traitement, pompages… — sont exclus du domaine car a priori plus aisément identifiables
- </t>
    </r>
    <r>
      <rPr>
        <b/>
        <sz val="10"/>
        <rFont val="Calibri"/>
        <family val="2"/>
      </rPr>
      <t>En cas de degrés d’avancement différents de la politique patrimoniale d’un secteur du réseau à un autre, un indice est déterminé pour chaque secteur et les indices sont consolidés au niveau du service en les pondérant par le linéaire de réseau de desserte de chaque secteur</t>
    </r>
  </si>
  <si>
    <r>
      <t xml:space="preserve">l’inventaire des réseaux mentionne la date ou la période de pose les tronçons identifiés à
partir du plan des réseaux, </t>
    </r>
    <r>
      <rPr>
        <b/>
        <sz val="10"/>
        <color indexed="8"/>
        <rFont val="Calibri"/>
        <family val="2"/>
      </rPr>
      <t>la moitié du linéaire total des réseaux étant renseigné</t>
    </r>
  </si>
  <si>
    <t xml:space="preserve">Indice de 0 à 120 attribué selon la qualité des informations disponibles sur le réseau. </t>
  </si>
  <si>
    <t>Ces 40 points doivent être obtenus pour que le service puisse bénéficier des points supplémentaires suivants</t>
  </si>
  <si>
    <r>
      <t xml:space="preserve">Un total de </t>
    </r>
    <r>
      <rPr>
        <b/>
        <sz val="10"/>
        <color indexed="10"/>
        <rFont val="Calibri"/>
        <family val="2"/>
      </rPr>
      <t>40 points est nécessaire</t>
    </r>
    <r>
      <rPr>
        <sz val="10"/>
        <color indexed="8"/>
        <rFont val="Calibri"/>
        <family val="2"/>
      </rPr>
      <t xml:space="preserve"> pour considérer que le service dispose du descriptif détaillé des ouvrages de transport et de distribution d’eau potable mentionné à l’article D. 2224-5-1 du code général des collectivités locales (décret du 27/01/2012 - inventaires)</t>
    </r>
  </si>
  <si>
    <t>le plan des réseaux précise la localisation des ouvrages annexes (vannes de sectionnement, ventouses, purges, poteaux incendie...) et, s’il y a lieu, des servitudes instituées pour l’implantation des réseaux</t>
  </si>
  <si>
    <t>existence et mise à jour au moins annuelle d’un inventaire des pompes et équipements électromécaniques existants sur les ouvrages de stockage et de distribution</t>
  </si>
  <si>
    <t>le plan des réseaux mentionne la localisation des branchements</t>
  </si>
  <si>
    <t>un document mentionne pour chaque branchement les caractéristiques du ou des compteurs d’eau incluant la référence du carnet métrologique et la date de pose du compteur</t>
  </si>
  <si>
    <t>un document identifie les secteurs où ont été réalisées des recherches de pertes d’eau, la date de ces recherches et la nature des réparations ou des travaux effectués à leur suite</t>
  </si>
  <si>
    <t>maintien à jour d’un document mentionnant la localisation des autres interventions sur le réseau telles que réparations, purges, travaux de renouvellement</t>
  </si>
  <si>
    <t>existence et mise en oeuvre d’un programme pluriannuel de renouvellement des canalisations (programme détaillé assorti d’un estimatif portant sur au moins trois ans)</t>
  </si>
  <si>
    <t>existence et mise en oeuvre d’une modélisation des réseaux, portant sur au moins la moitié du linéaire de réseaux et permettant notamment d’apprécier les temps de séjour de l’eau dans les réseaux et les capacités de transfert des réseaux</t>
  </si>
  <si>
    <r>
      <t xml:space="preserve">Lorsque les informations sur les matériaux et les diamètres sont rassemblées pour </t>
    </r>
    <r>
      <rPr>
        <b/>
        <sz val="10"/>
        <color indexed="10"/>
        <rFont val="Calibri"/>
        <family val="2"/>
      </rPr>
      <t>70%</t>
    </r>
    <r>
      <rPr>
        <sz val="10"/>
        <rFont val="Calibri"/>
        <family val="2"/>
      </rPr>
      <t xml:space="preserve"> du linéaire total des réseaux</t>
    </r>
  </si>
  <si>
    <r>
      <t xml:space="preserve">Lorsque les informations sur les matériaux et les diamètres sont rassemblées pour </t>
    </r>
    <r>
      <rPr>
        <b/>
        <sz val="10"/>
        <color indexed="10"/>
        <rFont val="Calibri"/>
        <family val="2"/>
      </rPr>
      <t>80%</t>
    </r>
    <r>
      <rPr>
        <sz val="10"/>
        <rFont val="Calibri"/>
        <family val="2"/>
      </rPr>
      <t xml:space="preserve"> du linéaire total des réseaux</t>
    </r>
  </si>
  <si>
    <r>
      <t xml:space="preserve">Lorsque les informations sur les matériaux et les diamètres sont rassemblées pour </t>
    </r>
    <r>
      <rPr>
        <b/>
        <sz val="10"/>
        <color indexed="10"/>
        <rFont val="Calibri"/>
        <family val="2"/>
      </rPr>
      <t>90%</t>
    </r>
    <r>
      <rPr>
        <sz val="10"/>
        <rFont val="Calibri"/>
        <family val="2"/>
      </rPr>
      <t xml:space="preserve"> du linéaire total des réseaux</t>
    </r>
  </si>
  <si>
    <r>
      <t xml:space="preserve">Lorsque les informations sur les matériaux et les diamètres sont rassemblées pour </t>
    </r>
    <r>
      <rPr>
        <b/>
        <sz val="10"/>
        <color indexed="10"/>
        <rFont val="Calibri"/>
        <family val="2"/>
      </rPr>
      <t>au moins</t>
    </r>
    <r>
      <rPr>
        <sz val="10"/>
        <rFont val="Calibri"/>
        <family val="2"/>
      </rPr>
      <t xml:space="preserve"> </t>
    </r>
    <r>
      <rPr>
        <b/>
        <sz val="10"/>
        <color indexed="10"/>
        <rFont val="Calibri"/>
        <family val="2"/>
      </rPr>
      <t>95%</t>
    </r>
    <r>
      <rPr>
        <sz val="10"/>
        <rFont val="Calibri"/>
        <family val="2"/>
      </rPr>
      <t xml:space="preserve"> du linéaire total des réseaux</t>
    </r>
  </si>
  <si>
    <t>un point supplémentaire est attribué chaque fois que sont renseignés 10 % supplémentaires du linéaire total, jusqu’à 90 %. Le cinquième point est accordé lorsque les informations sur les matériaux et les diamètres sont rassemblées pour au moins 95 % du linéaire total des réseaux.</t>
  </si>
  <si>
    <t>La procédure de mise à jour du plan des réseaux est complétée en y intégrant la mise à jour de l’inventaire des réseaux.</t>
  </si>
  <si>
    <r>
      <t xml:space="preserve">Lorsque les informations sur les dates ou périodes de pose sont rassemblées pour </t>
    </r>
    <r>
      <rPr>
        <b/>
        <sz val="10"/>
        <color indexed="10"/>
        <rFont val="Calibri"/>
        <family val="2"/>
      </rPr>
      <t>60%</t>
    </r>
    <r>
      <rPr>
        <sz val="10"/>
        <color indexed="8"/>
        <rFont val="Calibri"/>
        <family val="2"/>
      </rPr>
      <t xml:space="preserve"> du linéaire total des réseaux</t>
    </r>
  </si>
  <si>
    <r>
      <t xml:space="preserve">Lorsque les informations sur les dates ou périodes de pose sont rassemblées pour </t>
    </r>
    <r>
      <rPr>
        <b/>
        <sz val="10"/>
        <color indexed="10"/>
        <rFont val="Calibri"/>
        <family val="2"/>
      </rPr>
      <t>70%</t>
    </r>
    <r>
      <rPr>
        <sz val="10"/>
        <color indexed="8"/>
        <rFont val="Calibri"/>
        <family val="2"/>
      </rPr>
      <t xml:space="preserve"> du linéaire total des réseaux</t>
    </r>
  </si>
  <si>
    <r>
      <t xml:space="preserve">Lorsque les informations sur les dates ou périodes de pose sont rassemblées pour </t>
    </r>
    <r>
      <rPr>
        <b/>
        <sz val="10"/>
        <color indexed="10"/>
        <rFont val="Calibri"/>
        <family val="2"/>
      </rPr>
      <t>80%</t>
    </r>
    <r>
      <rPr>
        <sz val="10"/>
        <color indexed="8"/>
        <rFont val="Calibri"/>
        <family val="2"/>
      </rPr>
      <t xml:space="preserve"> du linéaire total des réseaux</t>
    </r>
  </si>
  <si>
    <r>
      <t xml:space="preserve">Lorsque les informations sur les dates ou périodes de pose sont rassemblées pour </t>
    </r>
    <r>
      <rPr>
        <b/>
        <sz val="10"/>
        <color indexed="10"/>
        <rFont val="Calibri"/>
        <family val="2"/>
      </rPr>
      <t>90%</t>
    </r>
    <r>
      <rPr>
        <sz val="10"/>
        <color indexed="8"/>
        <rFont val="Calibri"/>
        <family val="2"/>
      </rPr>
      <t xml:space="preserve"> du linéaire total des réseaux</t>
    </r>
  </si>
  <si>
    <r>
      <t xml:space="preserve">Lorsque les informations sur les dates ou périodes de pose sont rassemblées pour </t>
    </r>
    <r>
      <rPr>
        <b/>
        <sz val="10"/>
        <color indexed="10"/>
        <rFont val="Calibri"/>
        <family val="2"/>
      </rPr>
      <t>au moins 95%</t>
    </r>
    <r>
      <rPr>
        <sz val="10"/>
        <color indexed="8"/>
        <rFont val="Calibri"/>
        <family val="2"/>
      </rPr>
      <t xml:space="preserve"> du linéaire total des réseaux</t>
    </r>
  </si>
  <si>
    <t>+5</t>
  </si>
  <si>
    <t>Lorsque les informations sur les dates ou périodes de pose sont rassemblées pour la moitié du linéaire total des réseaux, un point supplémentaire est attribué chaque fois que sont renseignés 10 % supplémentaires du
linéaire total, jusqu’à 90 %. Le cinquième point est accordé lorsque les informations sur les dates ou périodes de pose sont rassemblées pour au moins 95 % du linéaire total des réseaux</t>
  </si>
  <si>
    <t>Délai maximal d'ouverture des branchements pour les nouveaux abonnés défini par le service</t>
  </si>
  <si>
    <t>Taux de respect du délai maximal d'ouverture des branchements pour les nouveaux abonnés</t>
  </si>
  <si>
    <t>Sommaire général du rapport annuel sur le prix et la qualité du service (RPQS) eau potable - actualisation 2014</t>
  </si>
  <si>
    <t>absence de plan des réseaux de transport et de distribution d'eau ou plan incomplet</t>
  </si>
  <si>
    <t>existence d’un plan des réseaux de transport et de distribution d’eau potable mentionnant, s’ils existent, la localisation des ouvrages principaux (ouvrage de captage, station de traitement, station de pompage, réservoir) et des dispositifs généraux de mesures que constituent par exemple le compteur du volume d’eau prélevé sur la ressource en eau, le compteur en aval de la station de production d’eau, ou les compteurs généraux implantés en amont des principaux secteurs géographiques de distribution d’eau potable</t>
  </si>
  <si>
    <t>définition d’une procédure de mise à jour du plan des réseaux afin de prendre en compte les travaux réalisés depuis la dernière mise à jour (extension, réhabilitation ou renouvellement de réseaux) ainsi que les données acquises notamment en application de l’article R. 554-34 du code de l’environnement. La mise à jour est réalisée au moins chaque année</t>
  </si>
  <si>
    <t>L’obtention des 15 points précédents est nécessaire avant de pouvoir ajouter les points suivants</t>
  </si>
  <si>
    <r>
      <t xml:space="preserve">existence d’un inventaire des réseaux identifiant les tronçons de réseaux avec mention du linéaire de la canalisation, de la catégorie de l’ouvrage définie en application de l’article R. 554-2 du code de l’environnement ainsi que de la précision des informations cartographiques définie en application du V de l’article R. 554-23 du même code </t>
    </r>
    <r>
      <rPr>
        <b/>
        <sz val="10"/>
        <color indexed="8"/>
        <rFont val="Calibri"/>
        <family val="2"/>
      </rPr>
      <t>et pour au moins la moitié du linéaire total des réseaux</t>
    </r>
    <r>
      <rPr>
        <sz val="10"/>
        <color indexed="8"/>
        <rFont val="Calibri"/>
        <family val="2"/>
      </rPr>
      <t>, les informations sur les matériaux et les diamètres des canalisations de transport et de distribution.</t>
    </r>
  </si>
  <si>
    <r>
      <t xml:space="preserve">Lorsque les informations sur les matériaux et les diamètres sont rassemblées pour </t>
    </r>
    <r>
      <rPr>
        <b/>
        <sz val="10"/>
        <color indexed="10"/>
        <rFont val="Calibri"/>
        <family val="2"/>
      </rPr>
      <t>60%</t>
    </r>
    <r>
      <rPr>
        <sz val="10"/>
        <rFont val="Calibri"/>
        <family val="2"/>
      </rPr>
      <t xml:space="preserve"> du linéaire total des réseaux</t>
    </r>
  </si>
  <si>
    <t>+1</t>
  </si>
  <si>
    <t>Actions de solidarité et de coopération décentralisée dans le domaine de l'eau</t>
  </si>
  <si>
    <t>solidarité</t>
  </si>
  <si>
    <t>Opérations de coopération décentralisée</t>
  </si>
  <si>
    <t>Opérateur et collectivité (notamment Conseil général)</t>
  </si>
  <si>
    <t xml:space="preserve">Peuvent être ici listées les opérations mises en places dans le cadre de l'article L1115-1-1 du Code général des collectivités territoriales, lequel ouvre la possibilité aux collectivités locales de conclure des conventions avec des autorités locales étrangères pour mener des actions de coopération ou d'aide au développement. </t>
  </si>
  <si>
    <t>Bénéficiaire</t>
  </si>
  <si>
    <t>Montant en €</t>
  </si>
  <si>
    <t>Branchements en plomb</t>
  </si>
  <si>
    <t>Branchements</t>
  </si>
  <si>
    <t>Nombre total des branchements</t>
  </si>
  <si>
    <t>Nombre de branchements en plomb modifiés ou supprimés dans l'année</t>
  </si>
  <si>
    <t>Nombre de branchements en plomb restants (en fin d'année)</t>
  </si>
  <si>
    <t xml:space="preserve">% de branchement en plomb modifiés ou supprimés/nombre total de branchements </t>
  </si>
  <si>
    <t>% de branchements en plomb restants/nombre total de branchements</t>
  </si>
  <si>
    <t>Montant des abandons de créances ou des versements à un fonds de solidarité - P109.0</t>
  </si>
  <si>
    <t>D101.0</t>
  </si>
  <si>
    <t>Estimation du nombre d'habitants desservis</t>
  </si>
  <si>
    <t>nombre d'abonnés</t>
  </si>
  <si>
    <t>eaux brutes</t>
  </si>
  <si>
    <t>eaux traitées</t>
  </si>
  <si>
    <r>
      <t>Prix TTC du service au m</t>
    </r>
    <r>
      <rPr>
        <b/>
        <u val="single"/>
        <vertAlign val="superscript"/>
        <sz val="10"/>
        <rFont val="Calibri"/>
        <family val="2"/>
      </rPr>
      <t>3</t>
    </r>
    <r>
      <rPr>
        <b/>
        <u val="single"/>
        <sz val="10"/>
        <rFont val="Calibri"/>
        <family val="2"/>
      </rPr>
      <t xml:space="preserve"> pour 120 m</t>
    </r>
    <r>
      <rPr>
        <b/>
        <u val="single"/>
        <vertAlign val="superscript"/>
        <sz val="10"/>
        <rFont val="Calibri"/>
        <family val="2"/>
      </rPr>
      <t>3</t>
    </r>
    <r>
      <rPr>
        <b/>
        <u val="single"/>
        <sz val="10"/>
        <rFont val="Calibri"/>
        <family val="2"/>
      </rPr>
      <t xml:space="preserve"> - D102.0</t>
    </r>
  </si>
  <si>
    <t>D102.0</t>
  </si>
  <si>
    <t>Qualité de l'eau</t>
  </si>
  <si>
    <t>P101.1</t>
  </si>
  <si>
    <t>P102.1</t>
  </si>
  <si>
    <t>P103.2</t>
  </si>
  <si>
    <t>Indice de connaissance et de gestion patrimoniale des réseaux d'eau potable</t>
  </si>
  <si>
    <t>Prix TTC du service au m³ pour 120 m³  et présentation d'une facture d'eau type</t>
  </si>
  <si>
    <t>Indicateurs de performance du réseau</t>
  </si>
  <si>
    <t>P104.3</t>
  </si>
  <si>
    <t>Rendement du réseau de distribution</t>
  </si>
  <si>
    <t>P105.3</t>
  </si>
  <si>
    <t>Indice linéaire des volumes non comptés</t>
  </si>
  <si>
    <t>P106.3</t>
  </si>
  <si>
    <t>Indice linéaire de perte en réseau</t>
  </si>
  <si>
    <t>P107.2</t>
  </si>
  <si>
    <t>Taux moyen de renouvellement des réseaux d'eau potable</t>
  </si>
  <si>
    <t>P108.3</t>
  </si>
  <si>
    <t>Indice d’avancement de la protection de la ressource en eau</t>
  </si>
  <si>
    <t>P151.1</t>
  </si>
  <si>
    <t>Taux d'occurrence des interruptions de service non programmées</t>
  </si>
  <si>
    <t>D151.0</t>
  </si>
  <si>
    <t>P152.1</t>
  </si>
  <si>
    <t>Délai maximal d'ouverture des branchements</t>
  </si>
  <si>
    <t>Frais d’accès au service (€)</t>
  </si>
  <si>
    <r>
      <t xml:space="preserve">Abonnement </t>
    </r>
    <r>
      <rPr>
        <vertAlign val="superscript"/>
        <sz val="10"/>
        <rFont val="Calibri"/>
        <family val="2"/>
      </rPr>
      <t xml:space="preserve">(1) </t>
    </r>
    <r>
      <rPr>
        <sz val="10"/>
        <rFont val="Calibri"/>
        <family val="2"/>
      </rPr>
      <t>DN ?</t>
    </r>
  </si>
  <si>
    <r>
      <t>(1)</t>
    </r>
    <r>
      <rPr>
        <sz val="10"/>
        <rFont val="Calibri"/>
        <family val="2"/>
      </rPr>
      <t xml:space="preserve"> rajouter autant de lignes que d'abonnements</t>
    </r>
    <r>
      <rPr>
        <vertAlign val="superscript"/>
        <sz val="10"/>
        <rFont val="Calibri"/>
        <family val="2"/>
      </rPr>
      <t xml:space="preserve">
(2) </t>
    </r>
    <r>
      <rPr>
        <sz val="10"/>
        <rFont val="Calibri"/>
        <family val="2"/>
      </rPr>
      <t>L'assujettissement à la TVA est volontaire pour les communes et EPCI de moins de 3 000 habitants, et obligatoire pour les communes et EPCI de plus de 3 000 habitants et en cas de délégation de service public</t>
    </r>
  </si>
  <si>
    <t>Abonnement DN 15mm 
y compris location du compteur</t>
  </si>
  <si>
    <r>
      <t xml:space="preserve">Abonnement </t>
    </r>
    <r>
      <rPr>
        <vertAlign val="superscript"/>
        <sz val="10"/>
        <rFont val="Calibri"/>
        <family val="2"/>
      </rPr>
      <t xml:space="preserve">(1)
</t>
    </r>
    <r>
      <rPr>
        <sz val="10"/>
        <rFont val="Calibri"/>
        <family val="2"/>
      </rPr>
      <t>y compris location du compteur</t>
    </r>
  </si>
  <si>
    <t>Prélèvement sur la ressource en eau (Agence de l'eau)</t>
  </si>
  <si>
    <t>VNF prélèvement :</t>
  </si>
  <si>
    <t>Pollution domestique (Agence de l'eau)</t>
  </si>
  <si>
    <t>fixant les tarifs du service d'eau potable</t>
  </si>
  <si>
    <t xml:space="preserve">fixant </t>
  </si>
  <si>
    <t>Facture d'eau type</t>
  </si>
  <si>
    <t>Les tarifs applicables au 01/01/[N] et au 01/01/[N+1] pour une consommation d'un ménage de référence selon l'INSEE (120 m³/an) sont :</t>
  </si>
  <si>
    <t>Opérateur qui assure le service de distribution d’eau potable ; cet opérateur utilise les informations fournies par les collectivités et organismes pour établir la facturation</t>
  </si>
  <si>
    <r>
      <t>Montants des contributions du budget général</t>
    </r>
    <r>
      <rPr>
        <sz val="10"/>
        <rFont val="Calibri"/>
        <family val="2"/>
      </rPr>
      <t>es en €</t>
    </r>
  </si>
  <si>
    <t>Etat de la dette du service</t>
  </si>
  <si>
    <t>Encours de la dette au 31 décembre N (montant restant dû en €)</t>
  </si>
  <si>
    <t>Montant remboursé durant l’exercice en €</t>
  </si>
  <si>
    <t>en capital</t>
  </si>
  <si>
    <t>en intérêts</t>
  </si>
  <si>
    <t>Amortissements</t>
  </si>
  <si>
    <t>Dotation aux amortissements (€)</t>
  </si>
  <si>
    <t>Financements investissements</t>
  </si>
  <si>
    <t>Présentation des projets à l'étude en vue d'améliorer la qualité du service à l'usager et les performances environnementales du service et montants prévisionnels des travaux</t>
  </si>
  <si>
    <t>Projets à l'étude</t>
  </si>
  <si>
    <t>Montants prévisionnels en €</t>
  </si>
  <si>
    <t>Montants prévisionnels de l’année précédente (€)</t>
  </si>
  <si>
    <r>
      <t xml:space="preserve">Présentation des programmes pluriannuels de travaux adoptés par l'assemblée </t>
    </r>
    <r>
      <rPr>
        <b/>
        <u val="single"/>
        <sz val="10"/>
        <color indexed="8"/>
        <rFont val="Calibri"/>
        <family val="2"/>
      </rPr>
      <t>délibérante au cours du dernier exercice</t>
    </r>
  </si>
  <si>
    <t>Programmes pluriannuels de travaux adoptés</t>
  </si>
  <si>
    <t>Année prévisionnelle de réalisation</t>
  </si>
  <si>
    <t>Présentation des programmes pluriannuels de travaux adoptés par l'assemblée délibérante au cours du dernier exercice</t>
  </si>
  <si>
    <r>
      <t>Consommations comptabilisées - V7 (m</t>
    </r>
    <r>
      <rPr>
        <vertAlign val="superscript"/>
        <sz val="10"/>
        <rFont val="Calibri"/>
        <family val="2"/>
      </rPr>
      <t>3</t>
    </r>
    <r>
      <rPr>
        <sz val="10"/>
        <rFont val="Calibri"/>
        <family val="2"/>
      </rPr>
      <t>)</t>
    </r>
  </si>
  <si>
    <r>
      <t>Consommation sans comptage estimée - V8 (m</t>
    </r>
    <r>
      <rPr>
        <vertAlign val="superscript"/>
        <sz val="10"/>
        <rFont val="Calibri"/>
        <family val="2"/>
      </rPr>
      <t>3</t>
    </r>
    <r>
      <rPr>
        <sz val="10"/>
        <rFont val="Calibri"/>
        <family val="2"/>
      </rPr>
      <t>)</t>
    </r>
  </si>
  <si>
    <r>
      <t>Volume de service - V9 (m</t>
    </r>
    <r>
      <rPr>
        <vertAlign val="superscript"/>
        <sz val="10"/>
        <rFont val="Calibri"/>
        <family val="2"/>
      </rPr>
      <t>3</t>
    </r>
    <r>
      <rPr>
        <sz val="10"/>
        <rFont val="Calibri"/>
        <family val="2"/>
      </rPr>
      <t>)</t>
    </r>
  </si>
  <si>
    <t>Schéma récapitulatif</t>
  </si>
  <si>
    <t>Production - V1</t>
  </si>
  <si>
    <t>importations - V2</t>
  </si>
  <si>
    <t>Volume mis en distribution - V4</t>
  </si>
  <si>
    <t>exportations - V3</t>
  </si>
  <si>
    <t>Volume consommé autorisé - V6</t>
  </si>
  <si>
    <t>pertes - V5</t>
  </si>
  <si>
    <t>consommations comptabilisées - V7</t>
  </si>
  <si>
    <t>Consommations sans comptage estimée - V8</t>
  </si>
  <si>
    <t>Volume de service - V9</t>
  </si>
  <si>
    <t>Nombre stations de traitement</t>
  </si>
  <si>
    <t>Le volume produit total peut différer du volume prélevé (usines de traitement générant des pertes par exemple)</t>
  </si>
  <si>
    <t xml:space="preserve">Ressource </t>
  </si>
  <si>
    <t>Variation des volumes produits en %</t>
  </si>
  <si>
    <t>Total du volume produit (V1)</t>
  </si>
  <si>
    <t>Nom de la ressource</t>
  </si>
  <si>
    <t>Volume produit durant l'exercice [N-1] en m³</t>
  </si>
  <si>
    <t>Volume produit durant l'exercice [N] en m³</t>
  </si>
  <si>
    <t>Achat d'eaux traitées</t>
  </si>
  <si>
    <r>
      <t>Total d'eaux traitées achetées (V2)</t>
    </r>
    <r>
      <rPr>
        <i/>
        <sz val="10"/>
        <rFont val="Calibri"/>
        <family val="2"/>
      </rPr>
      <t xml:space="preserve"> </t>
    </r>
  </si>
  <si>
    <t>Variation des volumes achetés en %</t>
  </si>
  <si>
    <t>Volume acheté durant l'exercice [N-1] en m³</t>
  </si>
  <si>
    <r>
      <t>Indice de protection de la ressource exercice [</t>
    </r>
    <r>
      <rPr>
        <sz val="10"/>
        <color indexed="12"/>
        <rFont val="Calibri"/>
        <family val="2"/>
      </rPr>
      <t>N</t>
    </r>
    <r>
      <rPr>
        <sz val="10"/>
        <rFont val="Calibri"/>
        <family val="2"/>
      </rPr>
      <t xml:space="preserve">] </t>
    </r>
    <r>
      <rPr>
        <vertAlign val="superscript"/>
        <sz val="10"/>
        <rFont val="Calibri"/>
        <family val="2"/>
      </rPr>
      <t>(1)</t>
    </r>
  </si>
  <si>
    <t>Volumes vendus au cours de l'exercice</t>
  </si>
  <si>
    <t>Acheteurs</t>
  </si>
  <si>
    <r>
      <t>Abonnés domestiques</t>
    </r>
    <r>
      <rPr>
        <b/>
        <vertAlign val="superscript"/>
        <sz val="10"/>
        <rFont val="Calibri"/>
        <family val="2"/>
      </rPr>
      <t>(1)</t>
    </r>
  </si>
  <si>
    <r>
      <t>Total vendu aux abonnés (V</t>
    </r>
    <r>
      <rPr>
        <b/>
        <vertAlign val="subscript"/>
        <sz val="10"/>
        <rFont val="Calibri"/>
        <family val="2"/>
      </rPr>
      <t>7</t>
    </r>
    <r>
      <rPr>
        <b/>
        <sz val="10"/>
        <rFont val="Calibri"/>
        <family val="2"/>
      </rPr>
      <t>)</t>
    </r>
  </si>
  <si>
    <r>
      <t xml:space="preserve">Service de </t>
    </r>
    <r>
      <rPr>
        <vertAlign val="superscript"/>
        <sz val="10"/>
        <rFont val="Calibri"/>
        <family val="2"/>
      </rPr>
      <t>(</t>
    </r>
    <r>
      <rPr>
        <b/>
        <vertAlign val="superscript"/>
        <sz val="10"/>
        <rFont val="Calibri"/>
        <family val="2"/>
      </rPr>
      <t>2)</t>
    </r>
  </si>
  <si>
    <r>
      <t xml:space="preserve">Service de </t>
    </r>
    <r>
      <rPr>
        <b/>
        <vertAlign val="superscript"/>
        <sz val="10"/>
        <rFont val="Calibri"/>
        <family val="2"/>
      </rPr>
      <t>(2)</t>
    </r>
  </si>
  <si>
    <r>
      <t>Total exporté vers d'autres services (V</t>
    </r>
    <r>
      <rPr>
        <b/>
        <vertAlign val="subscript"/>
        <sz val="10"/>
        <rFont val="Calibri"/>
        <family val="2"/>
      </rPr>
      <t>3</t>
    </r>
    <r>
      <rPr>
        <b/>
        <sz val="10"/>
        <rFont val="Calibri"/>
        <family val="2"/>
      </rPr>
      <t>)</t>
    </r>
  </si>
  <si>
    <t>(1) Les abonnés domestiques et assimilés sont ceux redevables à l’Agence de l’eau au titre de la pollution de l’eau d’origine domestique en application de l’article L213-10-3 du Code de l’environnement.
(2) Dans le cas où la collectivité vend de l’eau traitée à d’autres services d’eau potable.</t>
  </si>
  <si>
    <t>Volumes vendus durant l'exercice [N-1] en m³</t>
  </si>
  <si>
    <t>Volumes vendus durant l'exercice [N] en m³</t>
  </si>
  <si>
    <t>Autres volumes</t>
  </si>
  <si>
    <t>Volume consommation sans comptage (V8)</t>
  </si>
  <si>
    <t>Volume de service (V9)</t>
  </si>
  <si>
    <r>
      <t>Exercice [</t>
    </r>
    <r>
      <rPr>
        <sz val="10"/>
        <color indexed="12"/>
        <rFont val="Calibri"/>
        <family val="2"/>
      </rPr>
      <t>N-1</t>
    </r>
    <r>
      <rPr>
        <sz val="10"/>
        <rFont val="Calibri"/>
        <family val="2"/>
      </rPr>
      <t>] en m³/an</t>
    </r>
  </si>
  <si>
    <r>
      <t>Exercice [</t>
    </r>
    <r>
      <rPr>
        <sz val="10"/>
        <color indexed="12"/>
        <rFont val="Calibri"/>
        <family val="2"/>
      </rPr>
      <t>N</t>
    </r>
    <r>
      <rPr>
        <sz val="10"/>
        <rFont val="Calibri"/>
        <family val="2"/>
      </rPr>
      <t>] en m³/an</t>
    </r>
  </si>
  <si>
    <t>Volume consommé autorisé</t>
  </si>
  <si>
    <t>Volume consommé autorisé (V6)</t>
  </si>
  <si>
    <t>Linéaire de réseaux de desserte (hors branchements)</t>
  </si>
  <si>
    <t>Linéaire du réseau de canalisation (km - au 31/12/N)</t>
  </si>
  <si>
    <r>
      <t>Montant HT de la facture de 120 m</t>
    </r>
    <r>
      <rPr>
        <vertAlign val="superscript"/>
        <sz val="10"/>
        <rFont val="Calibri"/>
        <family val="2"/>
      </rPr>
      <t>3</t>
    </r>
    <r>
      <rPr>
        <sz val="10"/>
        <rFont val="Calibri"/>
        <family val="2"/>
      </rPr>
      <t xml:space="preserve"> revenant au délégataire</t>
    </r>
  </si>
  <si>
    <t>Nom de la collectivité</t>
  </si>
  <si>
    <t>Caractéristiques (commune, EPCI et type, etc.)</t>
  </si>
  <si>
    <t>Production</t>
  </si>
  <si>
    <t>Transfert</t>
  </si>
  <si>
    <t>Distribution</t>
  </si>
  <si>
    <r>
      <t xml:space="preserve">Protection du point de prélèvement </t>
    </r>
    <r>
      <rPr>
        <vertAlign val="superscript"/>
        <sz val="10"/>
        <rFont val="Calibri"/>
        <family val="2"/>
      </rPr>
      <t>(1)</t>
    </r>
  </si>
  <si>
    <r>
      <t xml:space="preserve">Traitement </t>
    </r>
    <r>
      <rPr>
        <vertAlign val="superscript"/>
        <sz val="10"/>
        <rFont val="Calibri"/>
        <family val="2"/>
      </rPr>
      <t>(1)</t>
    </r>
  </si>
  <si>
    <r>
      <t xml:space="preserve">Stockage </t>
    </r>
    <r>
      <rPr>
        <vertAlign val="superscript"/>
        <sz val="10"/>
        <rFont val="Calibri"/>
        <family val="2"/>
      </rPr>
      <t>(1)</t>
    </r>
  </si>
  <si>
    <r>
      <t>(1)</t>
    </r>
    <r>
      <rPr>
        <b/>
        <sz val="10"/>
        <rFont val="Calibri"/>
        <family val="2"/>
      </rPr>
      <t xml:space="preserve"> A compléter</t>
    </r>
  </si>
  <si>
    <t>Existence d’un schéma de distribution</t>
  </si>
  <si>
    <t>Nombre d’avenants et nature des avenants :</t>
  </si>
  <si>
    <t>Nature exacte de la mission du délégataire (Cf annexe) :</t>
  </si>
  <si>
    <t>Est ici considérée comme un habitant desservi toute personne – y compris les résidents saisonniers – domiciliée dans une zone où il existe à proximité une antenne du réseau public d'eau potable sur laquelle elle est ou peut être raccordée</t>
  </si>
  <si>
    <t>Estimation du nombre d'habitants desservis - D101.0</t>
  </si>
  <si>
    <t>estimation nb habitants desservis - D101.0</t>
  </si>
  <si>
    <t xml:space="preserve">Le service public d'eau potable dessert </t>
  </si>
  <si>
    <t>Eaux brutes</t>
  </si>
  <si>
    <t>Prélèvement sur les ressources en eau</t>
  </si>
  <si>
    <r>
      <t>Volume prélevé par le service public d’eau potable (m</t>
    </r>
    <r>
      <rPr>
        <vertAlign val="superscript"/>
        <sz val="10"/>
        <color indexed="8"/>
        <rFont val="Calibri"/>
        <family val="2"/>
      </rPr>
      <t>3)</t>
    </r>
  </si>
  <si>
    <t>Ressource et implantation</t>
  </si>
  <si>
    <t>Nature de la ressource</t>
  </si>
  <si>
    <r>
      <t>Volume prélevé durant l'exercice [</t>
    </r>
    <r>
      <rPr>
        <sz val="10"/>
        <color indexed="12"/>
        <rFont val="Calibri"/>
        <family val="2"/>
      </rPr>
      <t>N-1</t>
    </r>
    <r>
      <rPr>
        <sz val="10"/>
        <rFont val="Calibri"/>
        <family val="2"/>
      </rPr>
      <t>] en m</t>
    </r>
    <r>
      <rPr>
        <vertAlign val="superscript"/>
        <sz val="10"/>
        <rFont val="Calibri"/>
        <family val="2"/>
      </rPr>
      <t>3</t>
    </r>
  </si>
  <si>
    <r>
      <t>Volume prélevé durant l'exercice [</t>
    </r>
    <r>
      <rPr>
        <sz val="10"/>
        <color indexed="12"/>
        <rFont val="Calibri"/>
        <family val="2"/>
      </rPr>
      <t>N</t>
    </r>
    <r>
      <rPr>
        <sz val="10"/>
        <rFont val="Calibri"/>
        <family val="2"/>
      </rPr>
      <t>] en m</t>
    </r>
    <r>
      <rPr>
        <vertAlign val="superscript"/>
        <sz val="10"/>
        <rFont val="Calibri"/>
        <family val="2"/>
      </rPr>
      <t>3</t>
    </r>
  </si>
  <si>
    <r>
      <t xml:space="preserve">Débits nominaux </t>
    </r>
    <r>
      <rPr>
        <vertAlign val="superscript"/>
        <sz val="10"/>
        <rFont val="Calibri"/>
        <family val="2"/>
      </rPr>
      <t>(1)</t>
    </r>
  </si>
  <si>
    <r>
      <t>(1)</t>
    </r>
    <r>
      <rPr>
        <b/>
        <sz val="10"/>
        <rFont val="Calibri"/>
        <family val="2"/>
      </rPr>
      <t xml:space="preserve"> débits et durée de prélèvement autorisés par l'arrêté de DUP  (préciser les unités). Si la ressource ne nécessite pas de traitement, le volume prélevé peut être égal au volume produit)</t>
    </r>
  </si>
  <si>
    <t>Pourcentage des eaux souterraines dans le volume prélevé (%)</t>
  </si>
  <si>
    <t>Achats d'eaux brutes</t>
  </si>
  <si>
    <t>Si le service achète des eaux brutes qu'il traite lui-même</t>
  </si>
  <si>
    <t>Fournisseur</t>
  </si>
  <si>
    <t>Observations</t>
  </si>
  <si>
    <r>
      <t>Volume acheté durant l'exercice [</t>
    </r>
    <r>
      <rPr>
        <sz val="10"/>
        <color indexed="12"/>
        <rFont val="Calibri"/>
        <family val="2"/>
      </rPr>
      <t>N</t>
    </r>
    <r>
      <rPr>
        <sz val="10"/>
        <rFont val="Calibri"/>
        <family val="2"/>
      </rPr>
      <t>] en m</t>
    </r>
    <r>
      <rPr>
        <vertAlign val="superscript"/>
        <sz val="10"/>
        <rFont val="Calibri"/>
        <family val="2"/>
      </rPr>
      <t>3</t>
    </r>
  </si>
  <si>
    <r>
      <t>Volume acheté durant l'exercice [N-1] en m</t>
    </r>
    <r>
      <rPr>
        <vertAlign val="superscript"/>
        <sz val="10"/>
        <rFont val="Calibri"/>
        <family val="2"/>
      </rPr>
      <t>3</t>
    </r>
  </si>
  <si>
    <t>Eaux traitées</t>
  </si>
  <si>
    <t xml:space="preserve">Bilan des volumes mis en œuvre dans le cycle de l’eau potable pour l’exercice en cours </t>
  </si>
  <si>
    <r>
      <t>Volume produit - V1 (m</t>
    </r>
    <r>
      <rPr>
        <vertAlign val="superscript"/>
        <sz val="10"/>
        <rFont val="Calibri"/>
        <family val="2"/>
      </rPr>
      <t>3</t>
    </r>
    <r>
      <rPr>
        <sz val="10"/>
        <rFont val="Calibri"/>
        <family val="2"/>
      </rPr>
      <t>)</t>
    </r>
  </si>
  <si>
    <r>
      <t>Volume importé - V2 (m</t>
    </r>
    <r>
      <rPr>
        <vertAlign val="superscript"/>
        <sz val="10"/>
        <rFont val="Calibri"/>
        <family val="2"/>
      </rPr>
      <t>3</t>
    </r>
    <r>
      <rPr>
        <sz val="10"/>
        <rFont val="Calibri"/>
        <family val="2"/>
      </rPr>
      <t>)</t>
    </r>
  </si>
  <si>
    <r>
      <t>Volume exporté - V3 (m</t>
    </r>
    <r>
      <rPr>
        <vertAlign val="superscript"/>
        <sz val="10"/>
        <rFont val="Calibri"/>
        <family val="2"/>
      </rPr>
      <t>3</t>
    </r>
    <r>
      <rPr>
        <sz val="10"/>
        <rFont val="Calibri"/>
        <family val="2"/>
      </rPr>
      <t>)</t>
    </r>
  </si>
  <si>
    <r>
      <t>Volume mis en distribution - V4 (m</t>
    </r>
    <r>
      <rPr>
        <vertAlign val="superscript"/>
        <sz val="10"/>
        <rFont val="Calibri"/>
        <family val="2"/>
      </rPr>
      <t>3</t>
    </r>
    <r>
      <rPr>
        <sz val="10"/>
        <rFont val="Calibri"/>
        <family val="2"/>
      </rPr>
      <t>)</t>
    </r>
  </si>
  <si>
    <r>
      <t>Pertes - V5 (m</t>
    </r>
    <r>
      <rPr>
        <vertAlign val="superscript"/>
        <sz val="10"/>
        <rFont val="Calibri"/>
        <family val="2"/>
      </rPr>
      <t>3</t>
    </r>
    <r>
      <rPr>
        <sz val="10"/>
        <rFont val="Calibri"/>
        <family val="2"/>
      </rPr>
      <t>)</t>
    </r>
  </si>
  <si>
    <r>
      <t>Volume consommé autorisé - V6 (m</t>
    </r>
    <r>
      <rPr>
        <vertAlign val="superscript"/>
        <sz val="10"/>
        <rFont val="Calibri"/>
        <family val="2"/>
      </rPr>
      <t>3</t>
    </r>
    <r>
      <rPr>
        <sz val="10"/>
        <rFont val="Calibri"/>
        <family val="2"/>
      </rPr>
      <t>)</t>
    </r>
  </si>
  <si>
    <t xml:space="preserve">Question posée à la DDT : Cas du linéaire de réseau hors branchement, redéfinition du branchement (où commence-t-il et ou finit-il ?)
R : L'ONEMA indique qu'il s'agit bien du réseau de distribution, non compris le branchement (constitué de la partie allant de la conduite principale au comptage voire même au delà, même si cette portion est situées sous domaine public),
Il s'agit bien du linéaire de réseau hors adduction (réseau d'eau potabilisée) et hors branchements (partie publique ou privée). Les branchements ont été exclus parce que leur longueur n'est pas toujours connue et que la propriété des branchements varie selon les règlements de service quand elle a été définie (limite = compteur ou limite de propriété ou prise en charge (plus rare)) et peut être modifiée par le règlement de service. </t>
  </si>
  <si>
    <t>ATTENTION : si la production et/ou le transport sont effectués par un autre service et sont facturés directement à l’abonné, il convient de rajouter ces tarifs dans le tableau précédent (Onglet "tarification" rubrique "modalités de tarification")</t>
  </si>
  <si>
    <t>Dans le cas d'un EPCI, le tarif pour chaque commune est :</t>
  </si>
  <si>
    <t>Prix au 01/01/[N] en €/m3</t>
  </si>
  <si>
    <t>Prix au 01/01/[N-1] en €/m3</t>
  </si>
  <si>
    <t>annuelle</t>
  </si>
  <si>
    <t>semestrielle</t>
  </si>
  <si>
    <t>trimestrielle</t>
  </si>
  <si>
    <t>quadrimestrielle</t>
  </si>
  <si>
    <t>Pour chaque élément du prix ayant évolué depuis l’exercice précédent, les éléments explicatifs (financement de travaux, remboursement de dettes, augmentation du coût des fournitures, etc.) sont les suivants :</t>
  </si>
  <si>
    <t>Oui</t>
  </si>
  <si>
    <t>+10</t>
  </si>
  <si>
    <t>Taux moyen de renouvellement des réseaux de collecte des eaux usées - P253.2</t>
  </si>
  <si>
    <t>exercice</t>
  </si>
  <si>
    <t>N</t>
  </si>
  <si>
    <t>N-1</t>
  </si>
  <si>
    <t>N-2</t>
  </si>
  <si>
    <t>N-3</t>
  </si>
  <si>
    <t>N-4</t>
  </si>
  <si>
    <t>N-5</t>
  </si>
  <si>
    <t>Linéaire renouvelé en km</t>
  </si>
  <si>
    <r>
      <t>Linéaire du réseau de desserte (</t>
    </r>
    <r>
      <rPr>
        <b/>
        <sz val="10"/>
        <color indexed="10"/>
        <rFont val="Calibri"/>
        <family val="2"/>
      </rPr>
      <t>au 31/12 de l'année N</t>
    </r>
    <r>
      <rPr>
        <sz val="10"/>
        <rFont val="Calibri"/>
        <family val="2"/>
      </rPr>
      <t>)</t>
    </r>
  </si>
  <si>
    <t>-</t>
  </si>
  <si>
    <t>collectivité et opérateur</t>
  </si>
  <si>
    <t>montants en € des abandons de créances</t>
  </si>
  <si>
    <t>montants en € des versements à fonds de solidarité</t>
  </si>
  <si>
    <t>volume facturé</t>
  </si>
  <si>
    <r>
      <t>Redevances (€/m</t>
    </r>
    <r>
      <rPr>
        <vertAlign val="superscript"/>
        <sz val="10"/>
        <rFont val="Calibri"/>
        <family val="2"/>
      </rPr>
      <t>3</t>
    </r>
    <r>
      <rPr>
        <sz val="10"/>
        <rFont val="Calibri"/>
        <family val="2"/>
      </rPr>
      <t>)</t>
    </r>
  </si>
  <si>
    <t>fréquence facturation</t>
  </si>
  <si>
    <t xml:space="preserve">La facturation est effectuée avec une fréquence </t>
  </si>
  <si>
    <r>
      <t xml:space="preserve">- Les volumes comptabilisés sont les volumes consommés issus du relevé des compteurs chez les abonnés et autres usagers équipés de compteurs (particuliers, industriels, services municipaux, fontaines avec compteur, bornes incendie avec compteurs etc..). </t>
    </r>
    <r>
      <rPr>
        <b/>
        <sz val="10"/>
        <color indexed="10"/>
        <rFont val="Calibri"/>
        <family val="2"/>
      </rPr>
      <t>Ces volumes doivent faire l’objet d’un pro rata temporis pour les ramener à une période de 12 mois</t>
    </r>
    <r>
      <rPr>
        <sz val="10"/>
        <rFont val="Calibri"/>
        <family val="2"/>
      </rPr>
      <t xml:space="preserve">
- Les volumes consommateurs sans comptage. Ces volumes sont estimés
- Les volumes de service du réseau. Ces volumes sont estimés
- Les volumes utilisés pour cet indicateur sont les mêmes que ceux qui sont utilisés pour l’indice linéaire des volumes non comptés et l’indice linéaire de pertes en réseau. On se réfèrera au glossaire joint aux fiches indicateurs pour la définition précise de tous les volumes utilisés
- </t>
    </r>
    <r>
      <rPr>
        <b/>
        <sz val="10"/>
        <color indexed="10"/>
        <rFont val="Calibri"/>
        <family val="2"/>
      </rPr>
      <t>Pour le relevé des compteurs abonnés, déterminer une date moyenne de relevé et faire une correction pro rata temporis pour ramener la consommation à une période de 12 mois</t>
    </r>
    <r>
      <rPr>
        <sz val="10"/>
        <rFont val="Calibri"/>
        <family val="2"/>
      </rPr>
      <t xml:space="preserve">
- Utilisation d’une méthode pour caler les différents volumes sur une même période (année civile ou 12 mois entre 2 relevés)</t>
    </r>
  </si>
  <si>
    <t>Le rendement du réseau de distribution permet de connaître la part des volumes introduits dans le réseau de distribution qui est consommée ou vendue à un autre service. Sa valeur et son évolution sont le reflet de la politique de lutte contre les pertes d'eau en réseau de distribution.</t>
  </si>
  <si>
    <t>part du volume vendu parmi le volume mis en distribution</t>
  </si>
  <si>
    <t>Au 01/01/[N] en €</t>
  </si>
  <si>
    <t>Au 01/01/[N + 1] en €</t>
  </si>
  <si>
    <t>variation en %</t>
  </si>
  <si>
    <t>Part fixe annuelle</t>
  </si>
  <si>
    <t>Part proportionnelle</t>
  </si>
  <si>
    <r>
      <t>Montant HT de la facture de 120 m</t>
    </r>
    <r>
      <rPr>
        <vertAlign val="superscript"/>
        <sz val="10"/>
        <rFont val="Calibri"/>
        <family val="2"/>
      </rPr>
      <t>3</t>
    </r>
    <r>
      <rPr>
        <sz val="10"/>
        <rFont val="Calibri"/>
        <family val="2"/>
      </rPr>
      <t xml:space="preserve"> revenant à la collectivité</t>
    </r>
  </si>
  <si>
    <t>montant taxes et redevances N-1</t>
  </si>
  <si>
    <t>montant taxes et redevances N</t>
  </si>
  <si>
    <t>TVA si service assujetti (5,5%)</t>
  </si>
  <si>
    <r>
      <t>Montant des taxes et redevances pour 120 m</t>
    </r>
    <r>
      <rPr>
        <vertAlign val="superscript"/>
        <sz val="10"/>
        <rFont val="Calibri"/>
        <family val="2"/>
      </rPr>
      <t>3</t>
    </r>
  </si>
  <si>
    <r>
      <t>Prix TTC au m</t>
    </r>
    <r>
      <rPr>
        <b/>
        <vertAlign val="superscript"/>
        <sz val="10"/>
        <rFont val="Calibri"/>
        <family val="2"/>
      </rPr>
      <t>3</t>
    </r>
  </si>
  <si>
    <t>tarification</t>
  </si>
  <si>
    <t>Tarification et recettes du service</t>
  </si>
  <si>
    <t>ATTENTION LES MONTANTS SONT EXPRIMES HT</t>
  </si>
  <si>
    <r>
      <t xml:space="preserve">Recommandations :
- Disposer d’une procédure de mise à jour des plans (papier ou SIG)
- Disposer d’une procédure et d’un outil d’enregistrement des informations sur l’historique des interventions
- L’enregistrement de chaque intervention doit comporter au moins la date et la description précise des travaux exécutés
- </t>
    </r>
    <r>
      <rPr>
        <b/>
        <sz val="10"/>
        <color indexed="10"/>
        <rFont val="Calibri"/>
        <family val="2"/>
      </rPr>
      <t>On entend par « âge des canalisations » l’année de pose, qui peut être estimé pour les canalisations anciennes</t>
    </r>
    <r>
      <rPr>
        <sz val="10"/>
        <rFont val="Calibri"/>
        <family val="2"/>
      </rPr>
      <t xml:space="preserve">
- </t>
    </r>
    <r>
      <rPr>
        <b/>
        <sz val="10"/>
        <rFont val="Calibri"/>
        <family val="2"/>
      </rPr>
      <t>Pour la localisation des servitudes, l’inventaire patrimonial permettra d’identifier les passages en propriété privée, mais il n’est pas demandé de recueil des actes juridiques sur les servitudes de passage de canalisations dont la responsabilité incombe à la collectivité organisatric</t>
    </r>
    <r>
      <rPr>
        <sz val="10"/>
        <rFont val="Calibri"/>
        <family val="2"/>
      </rPr>
      <t>e</t>
    </r>
  </si>
  <si>
    <t>Rendement du réseau de distribution - P104.3</t>
  </si>
  <si>
    <t>Rendement = (volume consommé autorisé + volume vendu en gros) / (volume produit + volume acheté en gros) X 100</t>
  </si>
  <si>
    <t>volume produit + volume acheté en gros = volume mis en distribution + volume vendu en gros</t>
  </si>
  <si>
    <r>
      <t xml:space="preserve">Pour les services desservant </t>
    </r>
    <r>
      <rPr>
        <b/>
        <sz val="10"/>
        <rFont val="Calibri"/>
        <family val="2"/>
      </rPr>
      <t>plus de 5 000 habitants ou produisant plus de 1 000 m3/j</t>
    </r>
    <r>
      <rPr>
        <sz val="10"/>
        <rFont val="Calibri"/>
        <family val="2"/>
      </rPr>
      <t xml:space="preserve"> :
- ceux réalisés par l'ARS dans le cadre du Contrôle Sanitaire en application de l’arrêté du 11 janvier 2007 relatif au programme de prélèvements et d’analyses du contrôle sanitaire pour les eaux fournies par un réseau de distribution pris en application des articles R.1321-10, R. 1321-15 et R. 1321-16 du code de la santé publique
- et le cas échéant ceux réalisés par l’opérateur dans le cadre de sa surveillance lorsque celle-ci se substitue en partie au Contrôle Sanitaire dans le cadre de l’arrêté du 21 novembre 2007 relatif aux modalités de prise en compte de la surveillance des eaux destinées à la consommation humaine dans le cadre du contrôle sanitaire, pris en application de l'article R. 1321-24 du code de la santé publique
Pour les services desservant </t>
    </r>
    <r>
      <rPr>
        <b/>
        <sz val="10"/>
        <rFont val="Calibri"/>
        <family val="2"/>
      </rPr>
      <t>moins de 5 000 habitants et produisant moins de 1 000 m3/j</t>
    </r>
    <r>
      <rPr>
        <sz val="10"/>
        <rFont val="Calibri"/>
        <family val="2"/>
      </rPr>
      <t>, l’i</t>
    </r>
    <r>
      <rPr>
        <b/>
        <sz val="10"/>
        <color indexed="10"/>
        <rFont val="Calibri"/>
        <family val="2"/>
      </rPr>
      <t>ndicateur est jugé non pertinent compte tenu du nombre de prélèvements effectués dans l’année et il est remplacé par l’indication du nombre de prélèvements effectués et parmi ceux-ci par le nombre de prélèvements non conformes</t>
    </r>
  </si>
  <si>
    <t>ARS (SISEAU) et opérateur des installations. Il s’agit de reprendre les pourcentages de conformité du contrôle sanitaire ou le nombre de prélèvements communiqué avec les factures. A cet égard, on vérifiera que sont bien pris en compte les prélèvements faits par l’opérateur et validés par la DDASS (et pas seulement les prélèvements faits par l'ARS)</t>
  </si>
  <si>
    <t>Indice de connaissance et de gestion patrimoniale des réseaux d'eau potable - P103.2</t>
  </si>
  <si>
    <t>collectivité et opérateur (services techniques)</t>
  </si>
  <si>
    <t>Indice linéaire de perte en réseau - P106.3 (m³/j/km)</t>
  </si>
  <si>
    <t>N-6</t>
  </si>
  <si>
    <t>Montant des abandons de créances ou des versements à un fonds de solidarité - P109.0 (€/m3)</t>
  </si>
  <si>
    <t>Valeur année N</t>
  </si>
  <si>
    <t>Valeur année N-1</t>
  </si>
  <si>
    <t>valeur année N</t>
  </si>
  <si>
    <t>valeur année N-1</t>
  </si>
  <si>
    <t>Taux d'occurrence des interruptions de service non programmées - P151.1 (%)</t>
  </si>
  <si>
    <t>Taux de respect du délai maximal d'ouverture des branchements pour les nouveaux abonnés - P152.1 (%)</t>
  </si>
  <si>
    <r>
      <t xml:space="preserve">Indice d’avancement de la protection de la ressource en eau </t>
    </r>
    <r>
      <rPr>
        <b/>
        <sz val="10"/>
        <color indexed="10"/>
        <rFont val="Calibri"/>
        <family val="2"/>
      </rPr>
      <t>En cas de ressources multiples</t>
    </r>
  </si>
  <si>
    <r>
      <t xml:space="preserve">Indice d’avancement de la protection de la ressource en eau </t>
    </r>
    <r>
      <rPr>
        <b/>
        <sz val="10"/>
        <color indexed="10"/>
        <rFont val="Calibri"/>
        <family val="2"/>
      </rPr>
      <t>En cas d'achat d'eau</t>
    </r>
  </si>
  <si>
    <t>calcul
(exercice N)</t>
  </si>
  <si>
    <r>
      <t>Indice de protection de la ressource exercice [</t>
    </r>
    <r>
      <rPr>
        <sz val="10"/>
        <color indexed="12"/>
        <rFont val="Calibri"/>
        <family val="2"/>
      </rPr>
      <t>N-1</t>
    </r>
    <r>
      <rPr>
        <sz val="10"/>
        <rFont val="Calibri"/>
        <family val="2"/>
      </rPr>
      <t xml:space="preserve">] </t>
    </r>
    <r>
      <rPr>
        <vertAlign val="superscript"/>
        <sz val="10"/>
        <rFont val="Calibri"/>
        <family val="2"/>
      </rPr>
      <t>(1)</t>
    </r>
  </si>
  <si>
    <t>calcul
(exercice N-1)</t>
  </si>
  <si>
    <r>
      <t xml:space="preserve">Domaine d'application :
Les services visés sont les services assurant la mission de distribution d’eau jusqu’au point de livraison de l’abonné, que la production soit faite par le service ou non. </t>
    </r>
    <r>
      <rPr>
        <b/>
        <sz val="10"/>
        <color indexed="10"/>
        <rFont val="Calibri"/>
        <family val="2"/>
      </rPr>
      <t>Les services de production seule et les services de transfert entre une production ou un achat en gros et des points de ventes en gros ne sont pas concernés (pas d’abonnés)</t>
    </r>
    <r>
      <rPr>
        <sz val="10"/>
        <rFont val="Calibri"/>
        <family val="2"/>
      </rPr>
      <t>. Les services de distribution avec uniquement des abonnés industriels ou irrigants sont concernés.</t>
    </r>
  </si>
  <si>
    <t>Domaine d'application :
Seuls les services assurant une mission de distribution d’eau auprès des abonnés sont concernés (avec gestion clientèle et gestion des branchements d’eau). Les services de production seule et les services de transfert entre une production ou un achat en gros et des points de ventes en gros ne sont pas concernés (pas d’abonnés). Les services de distribution avec uniquement des abonnés industriels ou irrigants sont concernés</t>
  </si>
  <si>
    <t>Les ouvertures de branchements à prendre en compte sont celles qui sont effectives entre le 01 janvier et le 31 décembre de l’année N, quelle que soit la date de la demande</t>
  </si>
  <si>
    <t>Nombre total de prélèvements microbiologiques réalisés au cours de l’année</t>
  </si>
  <si>
    <t>parmi eux : Nombres de prélèvements microbiologiques non conformes</t>
  </si>
  <si>
    <r>
      <t xml:space="preserve">- Abandon de créance : abandons de créance à caractère social : votés au cours de l’année par l’assemblée délibérante de la collectivité et les abandons de créance réalisés par l’opérateur (notamment ceux qui sont liés au Fonds solidarité logement)
 - Versements : effectués par la collectivité au profit d’un fonds créé en application de l’article L. 261-4 du code de l’action sociale et des familles pour aider les personnes en difficulté (Fonds solidarité logement…)
Abandons de créances liées aux factures d’eau de l’année N + versements aux fonds de solidarité effectués par la collectivité pendant l’année N. Au titre des abandons de créances liées aux factures d’eau, on trouve :
  la part « eau » de l’opérateur éventuel
  la part « eau » éventuelle de la collectivité
  la redevance prélèvement
  la taxe Voies Navigables de France
</t>
    </r>
    <r>
      <rPr>
        <b/>
        <sz val="10"/>
        <color indexed="10"/>
        <rFont val="Calibri"/>
        <family val="2"/>
      </rPr>
      <t>La TVA est exclue</t>
    </r>
  </si>
  <si>
    <r>
      <t>Une coupure d’eau est une interruption totale de la fourniture de l’eau à un ou plusieurs abonné(s) (</t>
    </r>
    <r>
      <rPr>
        <b/>
        <sz val="10"/>
        <color indexed="10"/>
        <rFont val="Calibri"/>
        <family val="2"/>
      </rPr>
      <t>les incidents de pression ou de qualité de l’eau ne constituent donc pas une coupure d’eau s’ils n’entraînent pas l’interruption totale de la fourniture</t>
    </r>
    <r>
      <rPr>
        <sz val="10"/>
        <rFont val="Calibri"/>
        <family val="2"/>
      </rPr>
      <t>)
Une interruption de service non-programmée est une coupure d'eau pour laquelle les abonnés concernés n'ont pas été informés au moins 24 heures à l'avance, exception faite des coupures chez un abonné lors d'interventions effectuées sur son branchement ou pour non-paiement des factures.</t>
    </r>
    <r>
      <rPr>
        <sz val="10"/>
        <rFont val="Calibri"/>
        <family val="2"/>
      </rPr>
      <t xml:space="preserve">
Les coupures d’eau prises en compte sont celles qui surviennent entre le 01 janvier et le 31 décembre de l’année N, quelle que soit la date de l’information faite aux usagers.</t>
    </r>
  </si>
  <si>
    <t>Vous trouverez dans l'onglet "Récapitulatif indicateurs" un tableau récapitulatif des indicateurs chiffrés (décret et arrêté du 02/05/2007)</t>
  </si>
  <si>
    <t>Possible de dupliquer les feuilles en fonction du nombre de communes si tarification différente</t>
  </si>
  <si>
    <t>Rendement du réseau de distribution - P104.3 (%)</t>
  </si>
  <si>
    <t>Année N</t>
  </si>
  <si>
    <t>Année N-1</t>
  </si>
  <si>
    <t>Indice linéaire des volumes non comptés - P105.3 (m³/j/km)</t>
  </si>
  <si>
    <t>- Il est nécessaire de consulter une fois par an l’autorité compétente pour connaître l’état d’avancement de la procédure de protection. Lorsqu’un point de prélèvement est extérieur à la collectivité, un contact au moins annuel avec l’autorité ayant les données concernant ce point de prélèvement est recommandé
- L’indice 80 % est atteint lorsque l’application de toutes les prescriptions figurant dans l’arrêté de Déclaration d’Utilité Publique a été constatée sur
site et formalisée sous la forme d’une check-list ou d’un rapport d’inspection de la DDASS
- L’indice 100 % est atteint lorsqu’une personne a été désignée pour suivre les périmètres protégés et qu’une procédure a été mise en oeuvre</t>
  </si>
  <si>
    <r>
      <t xml:space="preserve">Domaine d'application :
L’indicateur est calculé pour toutes les collectivités responsables d’un service d’eau potable (production, transfert et/ou distribution). </t>
    </r>
    <r>
      <rPr>
        <b/>
        <sz val="10"/>
        <color indexed="10"/>
        <rFont val="Calibri"/>
        <family val="2"/>
      </rPr>
      <t>Lorsque tout ou partie de l’eau distribuée ou transférée provient de points de prélèvement dans le milieu naturel extérieurs au service, ces points de prélèvement sont pris en compte dans le calcul.</t>
    </r>
  </si>
  <si>
    <t>Domaine d'application :
Seuls les services de distribution sont concernés. Les services de transfert ou de production ne sont pas concernés</t>
  </si>
  <si>
    <r>
      <t xml:space="preserve">Temps d’attente maximum auquel s’est engagé l’opérateur du service pour la fourniture de l’eau aux nouveaux abonnés </t>
    </r>
    <r>
      <rPr>
        <b/>
        <sz val="10"/>
        <color indexed="10"/>
        <rFont val="Calibri"/>
        <family val="2"/>
      </rPr>
      <t>dotés d’un branchement fonctionnel</t>
    </r>
    <r>
      <rPr>
        <sz val="10"/>
        <rFont val="Calibri"/>
        <family val="2"/>
      </rPr>
      <t xml:space="preserve"> (il peut s’agir d’un branchement existant ou d’un branchement neuf dont la réalisation vient d’être achevée)
</t>
    </r>
    <r>
      <rPr>
        <b/>
        <sz val="10"/>
        <color indexed="10"/>
        <rFont val="Calibri"/>
        <family val="2"/>
      </rPr>
      <t>Figure dans le règlement du service</t>
    </r>
  </si>
  <si>
    <r>
      <t xml:space="preserve">Domaine d'application :
Les services visés sont les services assurant les missions de production, de transfert ou de distribution d’eau jusqu’au point de livraison de l’abonné, que la production soit faite par le service ou non. </t>
    </r>
    <r>
      <rPr>
        <b/>
        <sz val="10"/>
        <color indexed="10"/>
        <rFont val="Calibri"/>
        <family val="2"/>
      </rPr>
      <t>Pour les services de production seule</t>
    </r>
    <r>
      <rPr>
        <sz val="10"/>
        <rFont val="Calibri"/>
        <family val="2"/>
      </rPr>
      <t xml:space="preserve"> (service dont toutes les ventes sont des ventes en gros à d’autres entités chargées de la distribution aux clients finaux) et les ventes en gros,</t>
    </r>
    <r>
      <rPr>
        <b/>
        <sz val="10"/>
        <color indexed="10"/>
        <rFont val="Calibri"/>
        <family val="2"/>
      </rPr>
      <t xml:space="preserve"> la conformité de l’eau est jugée au point de livraison</t>
    </r>
  </si>
  <si>
    <t>Domaine d'application :
Tout service assurant la distribution et/ou le transfert de l’eau potable
Les grands ouvrages du service — réservoirs, stations de traitement, pompages… — sont exclus du domaine car a priori plus aisément identifiables</t>
  </si>
  <si>
    <t>Domaine d'application :
Les services visés sont les services assurant les missions de production et/ou de transfert et/ou de distribution d’eau jusqu’aux points de livraison (abonnés, ventes en gros), que la production soit faite par le service ou non</t>
  </si>
  <si>
    <t>Domaine d'application :
Les services visés sont les services assurant la mission de transfert et de distribution d’eau jusqu’aux points de livraison (abonnés, vente en gros), que la production soit faite par le service ou non. 
Les services de production seule sans mission de transfert ou de distribution sont exclus (mais les services de transfert entre une production ou un achat en gros et des points de ventes en gros sont concernés)</t>
  </si>
  <si>
    <t>Domaine d'application :
Tout service assurant la distribution et/ou le transport de l’eau potable</t>
  </si>
  <si>
    <r>
      <t xml:space="preserve">Domaine d'application :
- Les services concernés par une facture de 120 m3 (avec un tarif applicable à 120 m3).
- Les services ne comportant pas d’abonnés pouvant consommer 120 m3 par an sont exclus.
- </t>
    </r>
    <r>
      <rPr>
        <b/>
        <sz val="10"/>
        <color indexed="10"/>
        <rFont val="Calibri"/>
        <family val="2"/>
      </rPr>
      <t>Lorsque les différentes missions du service de l’assainissement collectif relèvent de plusieurs autorités organisatrices (par exemple une commune assurant la collecte des eaux usées et un syndicat le traitement), on se référera au chapitre "règles de calcul")</t>
    </r>
  </si>
  <si>
    <r>
      <t>Règles de calcul</t>
    </r>
    <r>
      <rPr>
        <sz val="10"/>
        <rFont val="Calibri"/>
        <family val="2"/>
      </rPr>
      <t xml:space="preserve"> :
- si l’abonné reçoit une seule facture pour l’ensemble du service de l’assainissement dont il bénéficie, le service chargé de la collecte des eaux usées (en général c’est aussi celui qui assure la facturation) établit le présent indicateur en indiquant les parts de chaque collectivité et organisme (part collecte, part dépollution, redevances etc..). La collectivité organisatrice qui assure la dépollution ou le transport des eaux usées sans la collecte mais qui n’envoie pas de facture à l’abonné n’a pas à déterminer cet indicateur.
- Si l’abonné reçoit une facture distincte de la part de plusieurs autorités organisatrices, chacune d’elle doit déterminer l’indicateur la concernant.
Par convention (pour éviter tout double compte), la redevance pour modernisation des réseaux de collecte est prise en compte au titre du service en charge de la collecte des eaux usées ; la redevance s de VNF (le cas échéant, part rejet) est prise en compte au titre du service qui paye cette redevance (en général celui en charge du traitement des eaux usées).</t>
    </r>
  </si>
  <si>
    <t>Domaine d'application :
Seuls les services assurant une mission de distribution d’eau auprès des abonnés sont concernés (avec gestion de clientèle et gestion des branchements d’eau). Les services de production seule et les services de transfert entre une production ou un achat en gros et des points de ventes en gros ne sont pas concernés (pas d’abonnés). Les services de distribution avec uniquement des abonnés industriels ou irrigants sont concernés</t>
  </si>
  <si>
    <t>Question posée à la DDT : Lors de compétence partagée
Exemple : collectivité 1 = production AEP et collectivité 2 = distribution
Q : Chaque collectivité doit-elle faire figurer dans son RPQS les indicateurs propres à la compétence déléguée en se renseignant auprès de la collectivité qui est elle compétente ou n’a-t-elle pas à les traiter ?
R : il est de coutume que les éléments de prix/tarification figurent sur l’ensemble des RPQS (quelque soit la partie de la compétence exercée). En revanche, les indicateurs (selon le décret de 2007) propres à chaque compétence figurent seulement dans les rapports respectifs des collectivités qui les exercent (a priori, les fiches descriptives des indicateurs indiquent quel est le service compétent pour renseigner la donnée)</t>
  </si>
  <si>
    <t>Domaine d'application :
Seuls les services de distribution sont concernés. Cet indicateur n’est pas calculé pour les services limités à la production et au transfert (pas d’abonnés) ni pour les services qui ne fournissent de l’eau qu’à des industriels ou pour des besoins d’irrigation (abonnés industriels ou irrigants mais pas d’habitants)</t>
  </si>
  <si>
    <t>- Cet indicateur n’est pas calculé pour les services limités à la production et au transfert (pas d’abonnés) ni pour les services qui ne fournissent de l’eau qu’à des industriels ou pour des besoins d’irrigation (abonnés industriels ou irrigants mais pas d’habitants)
- Population permanente et saisonnière des communes (ou parties de communes) desservies par le réseau de distribution d’eau. La population permanente et saisonnière desservie de chaque commune pour l’année N est celle qui est indiquée par la mairie (statistiques officielles). Elle est établie à partir de la population issue des enquêtes INSEE et mise à jour chaque année par la mairie</t>
  </si>
  <si>
    <t>Tarification de l'eau et recettes du service</t>
  </si>
  <si>
    <t>Nombres de prélèvements physico-chimiques conformes</t>
  </si>
  <si>
    <t>Nombre total de prélèvements physico-chimiques réalisés au cours de l’année</t>
  </si>
  <si>
    <t>parmi eux : Nombres de prélèvements physico-chimiques non conformes</t>
  </si>
  <si>
    <t>Les prélèvements pris en compte sont ceux dont la date de prise des échantillons est comprise entre le 01 janvier et le 31 décembre de l’année N</t>
  </si>
  <si>
    <r>
      <t xml:space="preserve">Services desservant </t>
    </r>
    <r>
      <rPr>
        <b/>
        <sz val="10"/>
        <color indexed="10"/>
        <rFont val="Calibri"/>
        <family val="2"/>
      </rPr>
      <t>plus</t>
    </r>
    <r>
      <rPr>
        <sz val="10"/>
        <rFont val="Calibri"/>
        <family val="2"/>
      </rPr>
      <t xml:space="preserve"> de 5 000 hab </t>
    </r>
    <r>
      <rPr>
        <b/>
        <sz val="10"/>
        <color indexed="10"/>
        <rFont val="Calibri"/>
        <family val="2"/>
      </rPr>
      <t>ou</t>
    </r>
    <r>
      <rPr>
        <sz val="10"/>
        <rFont val="Calibri"/>
        <family val="2"/>
      </rPr>
      <t xml:space="preserve"> produisant plus de 1 000 m3/j</t>
    </r>
  </si>
  <si>
    <r>
      <t xml:space="preserve">Services desservant </t>
    </r>
    <r>
      <rPr>
        <b/>
        <sz val="10"/>
        <color indexed="10"/>
        <rFont val="Calibri"/>
        <family val="2"/>
      </rPr>
      <t>moins</t>
    </r>
    <r>
      <rPr>
        <sz val="10"/>
        <rFont val="Calibri"/>
        <family val="2"/>
      </rPr>
      <t xml:space="preserve"> de 5 000 hab </t>
    </r>
    <r>
      <rPr>
        <b/>
        <sz val="10"/>
        <color indexed="10"/>
        <rFont val="Calibri"/>
        <family val="2"/>
      </rPr>
      <t>et</t>
    </r>
    <r>
      <rPr>
        <sz val="10"/>
        <rFont val="Calibri"/>
        <family val="2"/>
      </rPr>
      <t xml:space="preserve"> produisant </t>
    </r>
    <r>
      <rPr>
        <b/>
        <sz val="10"/>
        <color indexed="10"/>
        <rFont val="Calibri"/>
        <family val="2"/>
      </rPr>
      <t>moins</t>
    </r>
    <r>
      <rPr>
        <sz val="10"/>
        <rFont val="Calibri"/>
        <family val="2"/>
      </rPr>
      <t xml:space="preserve"> de 1 000 m3/j</t>
    </r>
  </si>
  <si>
    <r>
      <t xml:space="preserve">Pour les services desservant plus de 5 000 habitants ou produisant plus de 1 000 m3/j :
- ceux réalisés par la DDASS dans le cadre du Contrôle Sanitaire en application de l’arrêté du 11 janvier 2007 relatif au programme de prélèvements et d’analyses du contrôle sanitaire pour les eaux fournies par un réseau de distribution pris en application des articles R.1321-10, R. 1321-15 et R. 1321-16 du code de la santé publique
- et le cas échéant ceux réalisés par l’opérateur dans le cadre de sa surveillance lorsque celle-ci se substitue en partie au Contrôle Sanitaire dans le cadre de l’arrêté du 21 novembre 2007 relatif aux modalités de prise en compte de la surveillance des eaux destinées à la consommation humaine dans le cadre du contrôle sanitaire, pris en application de l'article R. 1321-24 du code de la santé publique
Pour les services desservant </t>
    </r>
    <r>
      <rPr>
        <b/>
        <sz val="11"/>
        <rFont val="Calibri"/>
        <family val="2"/>
      </rPr>
      <t xml:space="preserve">moins de 5 000 habitants et produisant moins de 1 000 m3/j, </t>
    </r>
    <r>
      <rPr>
        <b/>
        <sz val="11"/>
        <color indexed="10"/>
        <rFont val="Calibri"/>
        <family val="2"/>
      </rPr>
      <t>l’indicateur est jugé non pertinent compte tenu du nombre de prélèvements effectués dans l’année et il est remplacé par l’indication du nombre de prélèvements effectués et parmi ceux-ci par le nombre de prélèvements non conformes</t>
    </r>
  </si>
  <si>
    <t>Taux de conformité des prélèvements sur les eaux distribuées réalisés au titre du contrôle sanitaire par rapport aux limites de qualité pour ce qui concerne la microbiologie - P101.1</t>
  </si>
  <si>
    <t>Nombres de prélèvements microbiologiques conformes</t>
  </si>
  <si>
    <r>
      <t xml:space="preserve">Le prix est celui qui est présenté sur la facture type correspondant à une consommation annuelle de 120 m3 (référence définie par l’INSEE) 
- il intègre tous les éléments de la partie fixe annuelle qu’un abonné paierait s’il s’abonnait le 1er janvier (prix de l’abonnement en vigueur le 1er janvier rapporté à 12 mois) quelle que soit leur dénomination (abonnement, location et/ou entretien compteur,…). </t>
    </r>
    <r>
      <rPr>
        <b/>
        <sz val="10"/>
        <rFont val="Calibri"/>
        <family val="2"/>
      </rPr>
      <t>Attention à bien prendre la partie fixe sur 12 mois et non sur 6 mois</t>
    </r>
    <r>
      <rPr>
        <sz val="10"/>
        <rFont val="Calibri"/>
        <family val="2"/>
      </rPr>
      <t>…
- Pour la partie proportionnelle, attention à bien prendre en compte les éventuelles tranches tarifaires. Il s’agit du prix que paierait un abonné s’il consommait les 120 m3 le 1er janvier (</t>
    </r>
    <r>
      <rPr>
        <b/>
        <sz val="10"/>
        <rFont val="Calibri"/>
        <family val="2"/>
      </rPr>
      <t>ne sont donc pas prises en compte les révisions tarifaires, les tarifs saisonniers, les modifications qui interviennent en cours d’année</t>
    </r>
    <r>
      <rPr>
        <sz val="10"/>
        <rFont val="Calibri"/>
        <family val="2"/>
      </rPr>
      <t>).</t>
    </r>
  </si>
  <si>
    <t>Pour une collectivité où différents prix sont pratiqués, on donne le prix concernant le plus grand nombre d’abonnés</t>
  </si>
  <si>
    <r>
      <t xml:space="preserve">- Prendre en compte le montant de toutes les redevances afférentes au service ;
</t>
    </r>
    <r>
      <rPr>
        <b/>
        <sz val="10"/>
        <color indexed="10"/>
        <rFont val="Calibri"/>
        <family val="2"/>
      </rPr>
      <t>- Vérifier que tous les éléments tarifaires sont bien en valeur au 1er janvier de l’année considérée ; on ne doit pas tenir compte des éventuelles modifications ou actualisations tarifaires en cours d’année (pas de prorata temporis)</t>
    </r>
  </si>
  <si>
    <t>Redevance pour prélèvement sur la ressource en eau (Agence de l'Eau)</t>
  </si>
  <si>
    <t>Redevance de pollution domestique (Agence de l'Eau)</t>
  </si>
  <si>
    <t>les volumes consommés sont relevés avec une fréquence</t>
  </si>
  <si>
    <t>Volumes facturés (année N) en m³/an</t>
  </si>
  <si>
    <t xml:space="preserve">     Recettes vente d'eau aux usagers</t>
  </si>
  <si>
    <t xml:space="preserve">     Recette de vente d'eau en gros</t>
  </si>
  <si>
    <t>Total recettes de vente d'eau</t>
  </si>
  <si>
    <t xml:space="preserve">     Recettes liées aux travaux</t>
  </si>
  <si>
    <t xml:space="preserve">     Contribution exceptionnelle du budget général</t>
  </si>
  <si>
    <t xml:space="preserve">     Autres recettes (préciser)</t>
  </si>
  <si>
    <t>total recettes ventes d'eau (€)</t>
  </si>
  <si>
    <t>Recettes globales</t>
  </si>
  <si>
    <t>Taux de conformité des prélèvements sur les eaux distribuées réalisés au titre du contrôle sanitaire par rapport aux limites de qualité pour ce qui concerne les paramètres physico-chimiques - P102.1</t>
  </si>
  <si>
    <r>
      <t xml:space="preserve">- Linéaire renouvelé du réseau de desserte : renouvelé, remplacé à l’occasion des renforcements, réhabilité. Les branchements ne sont pas pris en compte dans le réseau de desserte 
- </t>
    </r>
    <r>
      <rPr>
        <sz val="10"/>
        <rFont val="Calibri"/>
        <family val="2"/>
      </rPr>
      <t xml:space="preserve">Le linéaire considéré comme linéaire renouvelé pour le calcul de l’indicateur est égal au linéaire renouvelé, auquel il convient d’ajouter les linéaires remplacés à l’occasion de renforcement, ainsi que les réhabilitations, si ces opérations sont reconnues avoir pour effet d’en prolonger la durée de vie d’une durée équivalente à celle de la pose d’un réseau neuf
- </t>
    </r>
    <r>
      <rPr>
        <b/>
        <sz val="10"/>
        <color indexed="10"/>
        <rFont val="Calibri"/>
        <family val="2"/>
      </rPr>
      <t>Les interventions ponctuelles effectuées pour réparer une fuite ne sont pas comptabilisées dans le renouvellement</t>
    </r>
    <r>
      <rPr>
        <sz val="10"/>
        <rFont val="Calibri"/>
        <family val="2"/>
      </rPr>
      <t xml:space="preserve">
- Il convient d’additionner les linéaires renouvelés d’une part par la collectivité et d’autre part par l’opérateur, sur le périmètre considéré</t>
    </r>
  </si>
  <si>
    <t>Indice d’avancement de la protection de la ressource en eau - P108.3</t>
  </si>
  <si>
    <t>La réglementation définit une procédure particulière pour la protection des ressources en eau (captage, forage, etc.). En fonction de l'état d'avancement de la procédure, un indice est déterminé.</t>
  </si>
  <si>
    <t>Aucune action de protection</t>
  </si>
  <si>
    <t>Études environnementales et hydrogéologiques en cours</t>
  </si>
  <si>
    <t>Avis de l'hydrogéologue rendu</t>
  </si>
  <si>
    <t>Dossier déposé en préfecture</t>
  </si>
  <si>
    <t>Arrêté préfectoral</t>
  </si>
  <si>
    <t>Arrêté préfectoral complètement mis en œuvre (terrains acquis, servitudes mises en place, travaux terminés, etc.)</t>
  </si>
  <si>
    <t>Arrêté préfectoral complètement mis en œuvre et mise en place d'une procédure de suivi de son application</t>
  </si>
  <si>
    <r>
      <t>- En euros par m³ (</t>
    </r>
    <r>
      <rPr>
        <b/>
        <sz val="10"/>
        <color indexed="10"/>
        <rFont val="Calibri"/>
        <family val="2"/>
      </rPr>
      <t>redevances et taxes comprises, pour une base de 120 m³</t>
    </r>
    <r>
      <rPr>
        <sz val="10"/>
        <rFont val="Calibri"/>
        <family val="2"/>
      </rPr>
      <t>)
- fréquence : Annuelle. Le prix est celui en vigueur au 1er janvier de l’année de présentation du rapport (c'est-à-dire au 1er janvier de l’année N+1 pour l’indicateur relatif à l’année N)
- calculé par les services concernés par une facture de 120 m³/an (avec un tarif applicable à 120 m³).
- Les services ne comportant pas d’abonnés pouvant consommer 120 m3 par an sont exclus.</t>
    </r>
  </si>
  <si>
    <t>L'opérateur du réseau de dsitribution, qui s'appuie le cas échéant sur l'organisme chargé du relevé des compteurs</t>
  </si>
  <si>
    <t>Indice linéaire des volumes non comptés - P105.3</t>
  </si>
  <si>
    <t>Cet indicateur permet de connaître, par km de réseau, la part des volumes mis en distribution qui ne font pas l'objet d'un comptage lors de leur distribution aux abonnés. Sa valeur et son évolution sont le reflet du déploiement de la politique de comptage aux points de livraison des abonnés et de l'efficacité de la gestion du réseau</t>
  </si>
  <si>
    <t>linéaire du réseau de desserte en km</t>
  </si>
  <si>
    <t>- Pour le relevé des compteurs abonnés, déterminer une date moyenne de relevé et faire une correction pro rata temporis pour ramener la consommation à une période de 12 mois
- Utilisation d’une méthode pour caler les différents volumes sur une même période (année civile ou 12 mois entre 2 relevés)</t>
  </si>
  <si>
    <t>Indice linéaire de perte en réseau - P106.3</t>
  </si>
  <si>
    <t>Cet indicateur permet de connaître, par km de réseau, la part des volumes mis en distribution qui ne sont pas consommés sur le périmètre du service. Sa valeur et son évolution sont le reflet d'une part de la politique de maintenance et de renouvellement du réseau, et d'autre part des actions menées pour lutter contre les volumes détournés et pour améliorer la précision du comptage chez les abonnés.</t>
  </si>
  <si>
    <t>Taux moyen de renouvellement des réseaux d'eau potable - P107.2</t>
  </si>
  <si>
    <t>Ce taux est le quotient, exprimé en pourcentage, de la moyenne sur 5 ans du linéaire de réseau renouvelé (par la collectivité et/ou le délégataire) par la longueur du réseau. Le linéaire renouvelé inclut les sections de réseaux remplacées à l’identique ou renforcées ainsi que les sections réhabilitées, mais pas les branchements. Les interventions ponctuelles effectuées pour mettre fin à un incident localisé en un seul point du réseau ne sont pas comptabilisées, même si un élément de canalisation a été remplacé.</t>
  </si>
  <si>
    <t>Les abonnés domestiques et assimilés sont ceux redevables à l’Agence de l’eau au titre de la pollution de l’eau d’origine domestique en application de l’article L213-10-3 du Code de l’environnement.</t>
  </si>
  <si>
    <t xml:space="preserve">La répartition des abonnés par commune est la suivante : </t>
  </si>
  <si>
    <t>Commune</t>
  </si>
  <si>
    <r>
      <t>Nombre total d'abonnés 31/12/[</t>
    </r>
    <r>
      <rPr>
        <sz val="10"/>
        <color indexed="12"/>
        <rFont val="Calibri"/>
        <family val="2"/>
      </rPr>
      <t>N-1</t>
    </r>
    <r>
      <rPr>
        <sz val="10"/>
        <rFont val="Calibri"/>
        <family val="2"/>
      </rPr>
      <t>]</t>
    </r>
  </si>
  <si>
    <t>Nombre d'abonnés domestiques au 31/12/[N]</t>
  </si>
  <si>
    <t>Nombre d'abonnés non domestiques au 31/12/[N]</t>
  </si>
  <si>
    <t>Nombre total d'abonnés au 31/12/[N]</t>
  </si>
  <si>
    <t>Variation en %</t>
  </si>
  <si>
    <t>Commune 1</t>
  </si>
  <si>
    <t>Commune 2</t>
  </si>
  <si>
    <t>Total</t>
  </si>
  <si>
    <t> Toutes les variations sont à calculer selon la formule (valeur N – valeur N-1)/valeur N-1</t>
  </si>
  <si>
    <t>Abonnés non domestiques</t>
  </si>
  <si>
    <t>Producteur des données</t>
  </si>
  <si>
    <t>Collectivité responsable du service</t>
  </si>
  <si>
    <t>%</t>
  </si>
  <si>
    <t>Modalités de tarification</t>
  </si>
  <si>
    <r>
      <t>Les tarifs applicables aux 01/01/[</t>
    </r>
    <r>
      <rPr>
        <sz val="10"/>
        <color indexed="12"/>
        <rFont val="Calibri"/>
        <family val="2"/>
      </rPr>
      <t>N</t>
    </r>
    <r>
      <rPr>
        <sz val="10"/>
        <color indexed="8"/>
        <rFont val="Calibri"/>
        <family val="2"/>
      </rPr>
      <t>] et 01/01/[</t>
    </r>
    <r>
      <rPr>
        <sz val="10"/>
        <color indexed="12"/>
        <rFont val="Calibri"/>
        <family val="2"/>
      </rPr>
      <t>N+1</t>
    </r>
    <r>
      <rPr>
        <sz val="10"/>
        <color indexed="8"/>
        <rFont val="Calibri"/>
        <family val="2"/>
      </rPr>
      <t>] sont les suivants :</t>
    </r>
  </si>
  <si>
    <r>
      <t>Au 01/01/[</t>
    </r>
    <r>
      <rPr>
        <sz val="10"/>
        <color indexed="12"/>
        <rFont val="Calibri"/>
        <family val="2"/>
      </rPr>
      <t>N</t>
    </r>
    <r>
      <rPr>
        <sz val="10"/>
        <rFont val="Calibri"/>
        <family val="2"/>
      </rPr>
      <t>]</t>
    </r>
  </si>
  <si>
    <r>
      <t>Au 01/01/[</t>
    </r>
    <r>
      <rPr>
        <sz val="10"/>
        <color indexed="12"/>
        <rFont val="Calibri"/>
        <family val="2"/>
      </rPr>
      <t>N+1</t>
    </r>
    <r>
      <rPr>
        <sz val="10"/>
        <rFont val="Calibri"/>
        <family val="2"/>
      </rPr>
      <t>]</t>
    </r>
  </si>
  <si>
    <t>Tarifs</t>
  </si>
  <si>
    <t>Au 01/01/[N]</t>
  </si>
  <si>
    <t>Au 01/01/[N+1]</t>
  </si>
  <si>
    <t>Part de la collectivité</t>
  </si>
  <si>
    <t>Part fixe (€ HT/an)</t>
  </si>
  <si>
    <t>Part proportionnelle (€ HT/m3)</t>
  </si>
  <si>
    <r>
      <t>Tranche 2 : [......] à [......] m</t>
    </r>
    <r>
      <rPr>
        <vertAlign val="superscript"/>
        <sz val="10"/>
        <rFont val="Calibri"/>
        <family val="2"/>
      </rPr>
      <t>3</t>
    </r>
  </si>
  <si>
    <r>
      <t>Tranche 3 : [......] à [......] m</t>
    </r>
    <r>
      <rPr>
        <vertAlign val="superscript"/>
        <sz val="10"/>
        <rFont val="Calibri"/>
        <family val="2"/>
      </rPr>
      <t>3</t>
    </r>
  </si>
  <si>
    <r>
      <t>Tranche 4 : [......] à [......] m</t>
    </r>
    <r>
      <rPr>
        <vertAlign val="superscript"/>
        <sz val="10"/>
        <rFont val="Calibri"/>
        <family val="2"/>
      </rPr>
      <t>3</t>
    </r>
  </si>
  <si>
    <t>Autre : ….</t>
  </si>
  <si>
    <r>
      <t xml:space="preserve">Part du délégataire </t>
    </r>
    <r>
      <rPr>
        <i/>
        <sz val="10"/>
        <rFont val="Calibri"/>
        <family val="2"/>
      </rPr>
      <t>(en cas de délégation de service public)</t>
    </r>
  </si>
  <si>
    <r>
      <t>Tranche 1 :  0    à [......] m</t>
    </r>
    <r>
      <rPr>
        <vertAlign val="superscript"/>
        <sz val="10"/>
        <rFont val="Calibri"/>
        <family val="2"/>
      </rPr>
      <t>3</t>
    </r>
  </si>
  <si>
    <t>Taxes et redevances</t>
  </si>
  <si>
    <t>taxes</t>
  </si>
  <si>
    <r>
      <t>Taux de TVA (0 ou 5,5%)</t>
    </r>
    <r>
      <rPr>
        <vertAlign val="superscript"/>
        <sz val="10"/>
        <rFont val="Calibri"/>
        <family val="2"/>
      </rPr>
      <t>(2)</t>
    </r>
  </si>
  <si>
    <t>Autre : __________</t>
  </si>
  <si>
    <t>Les délibérations fixant les différents tarifs et prestations aux abonnés pour l’exercice sont les suivantes :</t>
  </si>
  <si>
    <t>Délibération du</t>
  </si>
  <si>
    <t>effective à compter du</t>
  </si>
  <si>
    <t>fixant les frais d’accès au service.</t>
  </si>
  <si>
    <t>Recettes</t>
  </si>
  <si>
    <t>Recettes de la collectivité</t>
  </si>
  <si>
    <t>Type de recette</t>
  </si>
  <si>
    <r>
      <t xml:space="preserve">Exercice </t>
    </r>
    <r>
      <rPr>
        <b/>
        <sz val="10"/>
        <color indexed="12"/>
        <rFont val="Calibri"/>
        <family val="2"/>
      </rPr>
      <t>[N-1</t>
    </r>
    <r>
      <rPr>
        <b/>
        <sz val="10"/>
        <rFont val="Calibri"/>
        <family val="2"/>
      </rPr>
      <t>] en €</t>
    </r>
  </si>
  <si>
    <r>
      <t>Exercice [</t>
    </r>
    <r>
      <rPr>
        <b/>
        <sz val="10"/>
        <color indexed="12"/>
        <rFont val="Calibri"/>
        <family val="2"/>
      </rPr>
      <t>N</t>
    </r>
    <r>
      <rPr>
        <b/>
        <sz val="10"/>
        <rFont val="Calibri"/>
        <family val="2"/>
      </rPr>
      <t>] en €</t>
    </r>
  </si>
  <si>
    <t xml:space="preserve">           dont abonnements</t>
  </si>
  <si>
    <t>Total autres recettes</t>
  </si>
  <si>
    <t>Total des recettes</t>
  </si>
  <si>
    <t>Recettes de l'exploitant (si contrat de délégation)</t>
  </si>
  <si>
    <t xml:space="preserve">     Régularisations des ventes d'eau (+/-)</t>
  </si>
  <si>
    <t>Indice linéaire de pertes en réseau</t>
  </si>
  <si>
    <t>Montant des abandons de créances ou des versements à un fond de solidarité</t>
  </si>
  <si>
    <t>Taux d’occurrence des interruptions de service non programmées</t>
  </si>
  <si>
    <t>Taux de respect du délai maximal d’ouverture des branchements pour les nouveaux abonnés</t>
  </si>
  <si>
    <t>Taux d’impayés sur les factures d’eau de l'année précédente</t>
  </si>
  <si>
    <r>
      <t xml:space="preserve">Taux de conformité des prélèvements sur les eaux distribuées réalisés au titre du contrôle sanitaire par rapport aux limites de qualité pour ce qui concerne la microbiologie - </t>
    </r>
    <r>
      <rPr>
        <b/>
        <sz val="10"/>
        <color indexed="10"/>
        <rFont val="Calibri"/>
        <family val="2"/>
      </rPr>
      <t xml:space="preserve">Services desservant </t>
    </r>
    <r>
      <rPr>
        <b/>
        <i/>
        <sz val="10"/>
        <color indexed="10"/>
        <rFont val="Calibri"/>
        <family val="2"/>
      </rPr>
      <t>plus</t>
    </r>
    <r>
      <rPr>
        <b/>
        <sz val="10"/>
        <color indexed="10"/>
        <rFont val="Calibri"/>
        <family val="2"/>
      </rPr>
      <t xml:space="preserve"> de 5 000 hab </t>
    </r>
    <r>
      <rPr>
        <b/>
        <i/>
        <sz val="10"/>
        <color indexed="10"/>
        <rFont val="Calibri"/>
        <family val="2"/>
      </rPr>
      <t>ou</t>
    </r>
    <r>
      <rPr>
        <b/>
        <sz val="10"/>
        <color indexed="10"/>
        <rFont val="Calibri"/>
        <family val="2"/>
      </rPr>
      <t xml:space="preserve"> produisant plus de 1 000 m3/j</t>
    </r>
  </si>
  <si>
    <r>
      <t xml:space="preserve">Taux de conformité des prélèvements sur les eaux distribuées réalisés au titre du contrôle sanitaire par rapport aux limites de qualité pour ce qui concerne la microbiologie - </t>
    </r>
    <r>
      <rPr>
        <b/>
        <sz val="10"/>
        <color indexed="10"/>
        <rFont val="Calibri"/>
        <family val="2"/>
      </rPr>
      <t xml:space="preserve">Services desservant </t>
    </r>
    <r>
      <rPr>
        <b/>
        <i/>
        <sz val="10"/>
        <color indexed="10"/>
        <rFont val="Calibri"/>
        <family val="2"/>
      </rPr>
      <t>moins</t>
    </r>
    <r>
      <rPr>
        <b/>
        <sz val="10"/>
        <color indexed="10"/>
        <rFont val="Calibri"/>
        <family val="2"/>
      </rPr>
      <t xml:space="preserve"> de 5 000 hab </t>
    </r>
    <r>
      <rPr>
        <b/>
        <i/>
        <sz val="10"/>
        <color indexed="10"/>
        <rFont val="Calibri"/>
        <family val="2"/>
      </rPr>
      <t>et</t>
    </r>
    <r>
      <rPr>
        <b/>
        <sz val="10"/>
        <color indexed="10"/>
        <rFont val="Calibri"/>
        <family val="2"/>
      </rPr>
      <t xml:space="preserve"> produisant moins de 1 000 m3/j = Nombres de prélèvements microbiologiques non-conformes parmi nombre total de prélèvements</t>
    </r>
  </si>
  <si>
    <r>
      <t xml:space="preserve">Taux de conformité des prélèvements sur les eaux distribuées réalisés au titre du contrôle sanitaire par rapport aux limites de qualité pour ce qui concerne les paramètres physico-chimiques - </t>
    </r>
    <r>
      <rPr>
        <b/>
        <sz val="10"/>
        <color indexed="10"/>
        <rFont val="Calibri"/>
        <family val="2"/>
      </rPr>
      <t xml:space="preserve">Services desservant </t>
    </r>
    <r>
      <rPr>
        <b/>
        <i/>
        <sz val="10"/>
        <color indexed="10"/>
        <rFont val="Calibri"/>
        <family val="2"/>
      </rPr>
      <t>plus</t>
    </r>
    <r>
      <rPr>
        <b/>
        <sz val="10"/>
        <color indexed="10"/>
        <rFont val="Calibri"/>
        <family val="2"/>
      </rPr>
      <t xml:space="preserve"> de 5 000 hab </t>
    </r>
    <r>
      <rPr>
        <b/>
        <i/>
        <sz val="10"/>
        <color indexed="10"/>
        <rFont val="Calibri"/>
        <family val="2"/>
      </rPr>
      <t>ou</t>
    </r>
    <r>
      <rPr>
        <b/>
        <sz val="10"/>
        <color indexed="10"/>
        <rFont val="Calibri"/>
        <family val="2"/>
      </rPr>
      <t xml:space="preserve"> produisant plus de 1 000 m3/j</t>
    </r>
  </si>
  <si>
    <r>
      <t xml:space="preserve">Taux de conformité des prélèvements sur les eaux distribuées réalisés au titre du contrôle sanitaire par rapport aux limites de qualité pour ce qui concerne les paramètres physico-chimiques - </t>
    </r>
    <r>
      <rPr>
        <b/>
        <sz val="10"/>
        <color indexed="10"/>
        <rFont val="Calibri"/>
        <family val="2"/>
      </rPr>
      <t>Services desservant moins de 5 000 hab et produisant moins de 1 000 m3/j = Nombres de prélèvements physico-chimiques non-conformes parmi nombre total de prélèvements</t>
    </r>
  </si>
  <si>
    <t>Si CCSPL</t>
  </si>
  <si>
    <t>Date effective de fin de contrat (après avenant le cas échéant)</t>
  </si>
  <si>
    <t>Si c’est un contrat de prestation de service :</t>
  </si>
  <si>
    <t>Type de contrat :</t>
  </si>
  <si>
    <t>Nom du prestataire :</t>
  </si>
  <si>
    <t>Date de fin de contrat :</t>
  </si>
  <si>
    <t>Missions du prestataire :</t>
  </si>
  <si>
    <t>Nombre d’abonnés</t>
  </si>
  <si>
    <t>opérateur</t>
  </si>
  <si>
    <r>
      <t>Montant d'impayés en € au titre de l'année [</t>
    </r>
    <r>
      <rPr>
        <sz val="10"/>
        <color indexed="12"/>
        <rFont val="Calibri"/>
        <family val="2"/>
      </rPr>
      <t>N-1</t>
    </r>
    <r>
      <rPr>
        <sz val="10"/>
        <rFont val="Calibri"/>
        <family val="2"/>
      </rPr>
      <t>] tel que connu au 31/12/[</t>
    </r>
    <r>
      <rPr>
        <sz val="10"/>
        <color indexed="12"/>
        <rFont val="Calibri"/>
        <family val="2"/>
      </rPr>
      <t>N</t>
    </r>
    <r>
      <rPr>
        <sz val="10"/>
        <rFont val="Calibri"/>
        <family val="2"/>
      </rPr>
      <t>]</t>
    </r>
  </si>
  <si>
    <r>
      <t>Chiffre d'affaires TTC facturé (hors travaux) en € au titre de l'année [</t>
    </r>
    <r>
      <rPr>
        <sz val="10"/>
        <color indexed="12"/>
        <rFont val="Calibri"/>
        <family val="2"/>
      </rPr>
      <t>N-1</t>
    </r>
    <r>
      <rPr>
        <sz val="10"/>
        <rFont val="Calibri"/>
        <family val="2"/>
      </rPr>
      <t>]</t>
    </r>
  </si>
  <si>
    <t>Opérateur (avec le concours de la collectivité qui transmet à l’opérateur les réclamations écrites qu’elle reçoit)</t>
  </si>
  <si>
    <t>existence d'un dispositif de mémorisation des réclamations reçues</t>
  </si>
  <si>
    <t>Nombre de réclamations écrites reçues par l’opérateur</t>
  </si>
  <si>
    <t>Nombre de réclamations écrites reçues par la collectivité</t>
  </si>
  <si>
    <t>Nombre total d'abonnés du service</t>
  </si>
  <si>
    <t>Montants financiers</t>
  </si>
  <si>
    <t>Montants financier HT des travaux engagés pendant le dernier exercice budgétaire</t>
  </si>
  <si>
    <r>
      <t>Montants des subventions</t>
    </r>
    <r>
      <rPr>
        <sz val="10"/>
        <rFont val="Calibri"/>
        <family val="2"/>
      </rPr>
      <t xml:space="preserve"> en €</t>
    </r>
  </si>
  <si>
    <t>exercice N</t>
  </si>
  <si>
    <t>exercice N-1</t>
  </si>
  <si>
    <t>Pour rédiger votre RPQS suivre les rubriques listées ci-dessous et naviguer entre les différents onglets correspondants</t>
  </si>
  <si>
    <t>Onglet correspondant</t>
  </si>
  <si>
    <t>Caractérisation technique du service</t>
  </si>
  <si>
    <t>Présentation du territoire desservi</t>
  </si>
  <si>
    <t>territoire couvert, compétences, zonage,etc.</t>
  </si>
  <si>
    <t>données générales</t>
  </si>
  <si>
    <t>Mode de gestion du service</t>
  </si>
  <si>
    <t>modalités de tarification</t>
  </si>
  <si>
    <t>+ délibérations</t>
  </si>
  <si>
    <t>recettes</t>
  </si>
  <si>
    <t>Indicateur de performance</t>
  </si>
  <si>
    <t>SI CCSPL</t>
  </si>
  <si>
    <t>Financement des investissements</t>
  </si>
  <si>
    <t>régie</t>
  </si>
  <si>
    <t>régie avec prestataire de service</t>
  </si>
  <si>
    <t>Le service est géré au niveau</t>
  </si>
  <si>
    <t>régie intéressée</t>
  </si>
  <si>
    <t>gérance</t>
  </si>
  <si>
    <t>délégation de service public : affermage</t>
  </si>
  <si>
    <t>Compétences liée au service</t>
  </si>
  <si>
    <t>délégation de service public : concession</t>
  </si>
  <si>
    <t>Territoire desservi (communes adhérentes au service, secteurs et hameaux desservis, etc.)</t>
  </si>
  <si>
    <t>Existence d’une CCSPL</t>
  </si>
  <si>
    <t>Si oui, date d’approbation</t>
  </si>
  <si>
    <t>Existence d’un règlement de service</t>
  </si>
  <si>
    <t xml:space="preserve">Mode de gestion du service </t>
  </si>
  <si>
    <t>Le service est exploité en</t>
  </si>
  <si>
    <t>Si c’est une délégation de service public :</t>
  </si>
  <si>
    <t>Nom du délégataire :</t>
  </si>
  <si>
    <t>Date de début de contrat :</t>
  </si>
  <si>
    <t>Date de fin de contrat initial :</t>
  </si>
  <si>
    <t>Indicateurs des criptifs des services</t>
  </si>
  <si>
    <t>Prix TTC du service au m3 pour 120 m3</t>
  </si>
  <si>
    <t>Indicateurs de performance</t>
  </si>
  <si>
    <r>
      <t>- La situation est appréciée au 31 décembre de l’année N</t>
    </r>
    <r>
      <rPr>
        <sz val="10"/>
        <rFont val="Calibri"/>
        <family val="2"/>
      </rPr>
      <t xml:space="preserve">
- </t>
    </r>
    <r>
      <rPr>
        <b/>
        <sz val="10"/>
        <color indexed="10"/>
        <rFont val="Calibri"/>
        <family val="2"/>
      </rPr>
      <t>L’endettement indirect résultant de l’adhésion de la collectivité à un EPCI ou à un syndicat mixte lui-même endetté n’est pas pris en compte</t>
    </r>
  </si>
  <si>
    <t>Domaine d'application :
Seuls les services de distribution sont concernés. Les services de transfert ou de production ne sont pas concernés.</t>
  </si>
  <si>
    <t>Domaine d'application :
Seuls les services de distribution sont concernés. Les services de transfert et de production ne sont pas concernés (pas d’abonnés)</t>
  </si>
  <si>
    <r>
      <t>(1)</t>
    </r>
    <r>
      <rPr>
        <sz val="10"/>
        <rFont val="Calibri"/>
        <family val="2"/>
      </rPr>
      <t xml:space="preserve"> L’indice doit être déterminé pour chaque point de prélèvement dans le milieu naturel et doit être demandé au fournisseur d’eau en gros en cas d’achat en gros
Cf indicateur P108.3</t>
    </r>
  </si>
  <si>
    <t>En cas de ressources multiples</t>
  </si>
  <si>
    <t>en cas d'achat d'eau</t>
  </si>
  <si>
    <t>Indice global d'avancement de protection de la ressource - P108.3</t>
  </si>
  <si>
    <t>- Nombre de réclamations écrites (c’est-à-dire reçues sous forme de courrier, mail, fax…) correspondant à des écarts ou non-conformités vis-à-vis d’engagements contractuels, d’engagements de service ou vis-à-vis de la réglementation, en particulier en ce qui concerne l’application du règlement de service. Ces réclamations peuvent être reçues par l’opérateur ou directement par la collectivité
- Les réclamations peuvent porter notamment sur la qualité de l’eau (odeur, couleur, goût), la qualité du service (pression, fuites avant compteur, travaux, mise en service..), la facturation (m3 facturés, mode de paiement..) à l’exception du niveau de prix
- Les réclamations pour lesquelles il y a un doute au 31 décembre de l’année N sur le fait qu’elles concernent effectivement le service de l’eau sont à prendre en compte dans le calcul de l’indicateur
-  Nombre d’abonnés desservis sur le périmètre considéré</t>
  </si>
  <si>
    <t>Taux de réclamations - P155.1</t>
  </si>
  <si>
    <t>taux de réclamations pour 1000 abonnés - P155.1</t>
  </si>
  <si>
    <t>Epargne brute annuelle en €</t>
  </si>
  <si>
    <r>
      <t>Exercice [</t>
    </r>
    <r>
      <rPr>
        <sz val="10"/>
        <color indexed="12"/>
        <rFont val="Calibri"/>
        <family val="2"/>
      </rPr>
      <t>N-1</t>
    </r>
    <r>
      <rPr>
        <sz val="10"/>
        <rFont val="Calibri"/>
        <family val="2"/>
      </rPr>
      <t>]</t>
    </r>
  </si>
  <si>
    <r>
      <t>Exercice [</t>
    </r>
    <r>
      <rPr>
        <sz val="10"/>
        <color indexed="12"/>
        <rFont val="Calibri"/>
        <family val="2"/>
      </rPr>
      <t>N</t>
    </r>
    <r>
      <rPr>
        <sz val="10"/>
        <rFont val="Calibri"/>
        <family val="2"/>
      </rPr>
      <t>]</t>
    </r>
  </si>
  <si>
    <r>
      <t>Exercice 
[</t>
    </r>
    <r>
      <rPr>
        <sz val="10"/>
        <color indexed="12"/>
        <rFont val="Calibri"/>
        <family val="2"/>
      </rPr>
      <t>N-1</t>
    </r>
    <r>
      <rPr>
        <sz val="10"/>
        <rFont val="Calibri"/>
        <family val="2"/>
      </rPr>
      <t>]</t>
    </r>
  </si>
  <si>
    <r>
      <t>Exercice 
[</t>
    </r>
    <r>
      <rPr>
        <sz val="10"/>
        <color indexed="12"/>
        <rFont val="Calibri"/>
        <family val="2"/>
      </rPr>
      <t>N</t>
    </r>
    <r>
      <rPr>
        <sz val="10"/>
        <rFont val="Calibri"/>
        <family val="2"/>
      </rPr>
      <t>]</t>
    </r>
  </si>
  <si>
    <t>collectivité</t>
  </si>
  <si>
    <t>Données nécessaires :</t>
  </si>
  <si>
    <r>
      <t xml:space="preserve">- Les avoirs connus au 31/12/N (par exemple suite à erreur de lecture ou fuite) ne sont pris en compte ni dans les impayés ni dans le Montant Total Facturé
- </t>
    </r>
    <r>
      <rPr>
        <b/>
        <sz val="10"/>
        <color indexed="10"/>
        <rFont val="Calibri"/>
        <family val="2"/>
      </rPr>
      <t>Toute facture non payée (même partiellement) est comptabilisée quel que soit le motif du non-paiement (pour le montant restant impayé)</t>
    </r>
    <r>
      <rPr>
        <sz val="10"/>
        <rFont val="Calibri"/>
        <family val="2"/>
      </rPr>
      <t xml:space="preserve">
- </t>
    </r>
    <r>
      <rPr>
        <b/>
        <sz val="10"/>
        <color indexed="10"/>
        <rFont val="Calibri"/>
        <family val="2"/>
      </rPr>
      <t>Les ventes en gros à d’autres services publics d’eau potable sont à prendre en compte dans le calcul au même titre que les ventes aux abonnés</t>
    </r>
  </si>
  <si>
    <r>
      <t xml:space="preserve">Cet indicateur reprend les réclamations écrites de toute nature relatives au service de l'eau, </t>
    </r>
    <r>
      <rPr>
        <b/>
        <sz val="10"/>
        <color indexed="10"/>
        <rFont val="Calibri"/>
        <family val="2"/>
      </rPr>
      <t>à l'exception de celles qui sont relatives au niveau de prix</t>
    </r>
    <r>
      <rPr>
        <sz val="10"/>
        <rFont val="Calibri"/>
        <family val="2"/>
      </rPr>
      <t xml:space="preserve"> (cela comprend notamment les réclamations réglementaires, y compris celles qui sont liées au  règlement de service).</t>
    </r>
  </si>
  <si>
    <t>nom de la ressource 1</t>
  </si>
  <si>
    <t>nom de la ressource 2</t>
  </si>
  <si>
    <t>Les champs en vert sont à renseigner</t>
  </si>
  <si>
    <r>
      <t xml:space="preserve">Domaine d'application :
- Cet indicateur est calculable par toutes les collectivités responsables d’un service d’eau potable (distribution, transfert et/ou production) et disposant d’un budget annexe relevant de l’instruction budgétaire et comptable M49
- Les </t>
    </r>
    <r>
      <rPr>
        <b/>
        <sz val="10"/>
        <color indexed="10"/>
        <rFont val="Calibri"/>
        <family val="2"/>
      </rPr>
      <t>collectivités de moins de 500 habitants</t>
    </r>
    <r>
      <rPr>
        <sz val="10"/>
        <rFont val="Calibri"/>
        <family val="2"/>
      </rPr>
      <t xml:space="preserve"> exploitant leur service d’eau potable </t>
    </r>
    <r>
      <rPr>
        <b/>
        <sz val="10"/>
        <color indexed="10"/>
        <rFont val="Calibri"/>
        <family val="2"/>
      </rPr>
      <t>en régie</t>
    </r>
    <r>
      <rPr>
        <sz val="10"/>
        <rFont val="Calibri"/>
        <family val="2"/>
      </rPr>
      <t xml:space="preserve"> se situent donc hors domaine d’application lorsqu’elles n’appliquent pas la M49 ;
- Les </t>
    </r>
    <r>
      <rPr>
        <b/>
        <sz val="10"/>
        <color indexed="10"/>
        <rFont val="Calibri"/>
        <family val="2"/>
      </rPr>
      <t>communes ou les groupements de communes de moins de 3 000 habitants compétents pour l’eau et l’assainissement</t>
    </r>
    <r>
      <rPr>
        <sz val="10"/>
        <rFont val="Calibri"/>
        <family val="2"/>
      </rPr>
      <t xml:space="preserve"> qui ont opté pour un budget annexe unique établissent un indicateur par service si l’individualisation comptable le permet et sinon un indicateur commun aux deux services.
- Dans le cas des collectivités responsables de plusieurs services d’eau potable, l’indicateur n’est généralement pas calculable pour chaque service pris individuellement (sauf cas particulier de services dotés de budgets distincts) ; l’indicateur est alors calculé pour l’ensemble des services</t>
    </r>
  </si>
  <si>
    <t>- Les factures « émises au titre de l’année N-1 » sont celles dont la date d’émission est entre le 01/01/N-1 et le 31/12/N-1, même si ces factures concernent des volumes consommés l’année N-2 (en cas de relevés en décembre N-2 par exemple)
- Montant total des factures « eau » émises au titre de l’année N-1, comprenant
o part « eau » de l’opérateur éventuel
o part « eau » de la collectivité
o redevance pour prélèvement sur la ressource en eau (Agence de l’eau)
o redevances pour pollution de l’eau d’origine domestique (Agence de l’eau)
o taxe Voies Navigables de France le cas échéant (partie prélèvement d’eau)
o autres taxes et redevances rattachées au service de l’eau concerné, le cas échéant
o La TVA liée à ces factures.
- Montant restant impayés au 31/12/N sur les factures émises au titre de l’année N-1 (pour une facture donnée, répartis au prorata de la part « eau » hors taxes et redevances et de la part « assainissement » hors taxes et redevances)</t>
  </si>
  <si>
    <r>
      <t xml:space="preserve">En revanche, sont exclus, les montants facturés :
o Au titre du service de l’assainissement. </t>
    </r>
    <r>
      <rPr>
        <b/>
        <sz val="10"/>
        <color indexed="10"/>
        <rFont val="Calibri"/>
        <family val="2"/>
      </rPr>
      <t>Mais dans le cas d’un service de production ou de transfert distinct du service de distribution, les redevances liées au service de production ou de transfert qui apparaissent sur la facture de l’abonné sont bien à prendre en compte (il n’y a pas d’indicateur à produire par les services de production ou de transfert seul)</t>
    </r>
    <r>
      <rPr>
        <sz val="10"/>
        <rFont val="Calibri"/>
        <family val="2"/>
      </rPr>
      <t xml:space="preserve">
o au titre de la réalisation de branchements et de travaux divers
o au titre de prestations annexes rendues aux abonnés (frais d’accès au service, ouverture et fermeture de branchement, frais de relance, interventions sur équipements privés)</t>
    </r>
  </si>
  <si>
    <r>
      <t xml:space="preserve">- Le délai est exprimé en heures ou en jours. </t>
    </r>
    <r>
      <rPr>
        <b/>
        <sz val="10"/>
        <color indexed="10"/>
        <rFont val="Calibri"/>
        <family val="2"/>
      </rPr>
      <t>Le délai visé est celui courant entre la date de réception par l’opérateur de la demande d’ouverture de branchement émanant de l’abonné et la date maximale de mise à disposition de l’eau au point de livraison de l’abonné</t>
    </r>
    <r>
      <rPr>
        <sz val="10"/>
        <rFont val="Calibri"/>
        <family val="2"/>
      </rPr>
      <t xml:space="preserve">
- Pour un délai exprimé en jours : un délai de 1 jour (ouvré, ouvrable, calendaire) signifie une ouverture de branchement avant la fin du premier jour (ouvré, ouvrable, calendaire) qui suit le jour de la réception de la demande
- Pour un délai exprimé en heures : un délai de 24 heures (ouvrées, ouvrables, horaires) signifie une ouverture de branchement dans un délai maximal de 24 heures (ouvrées, ouvrables, horaires) suivant l’heure de réception de la demande</t>
    </r>
  </si>
  <si>
    <t>Opérateur responsable de la relation clientèle</t>
  </si>
  <si>
    <t>nombre d'ouverture ayant respecté le délai maximal d'ouverture (D151.0)</t>
  </si>
  <si>
    <t>nombre total d'ouverture de branchements</t>
  </si>
  <si>
    <t>Durée d’extinction de la dette de la collectivité - P153.2</t>
  </si>
  <si>
    <t>Encours de la dette en € au 31/12 de l'exercice</t>
  </si>
  <si>
    <r>
      <t>Il faut</t>
    </r>
    <r>
      <rPr>
        <b/>
        <sz val="10"/>
        <color indexed="10"/>
        <rFont val="Calibri"/>
        <family val="2"/>
      </rPr>
      <t xml:space="preserve"> interpréter avec prudence la valeur de l’indicateur lorsqu’il s’agit d’un service partiel (par exemple, un service assurant uniquement le transfert et la distribution d'eau potable, sans la production)</t>
    </r>
    <r>
      <rPr>
        <sz val="10"/>
        <rFont val="Calibri"/>
        <family val="2"/>
      </rPr>
      <t>. Dans ce cas, il est recommandé de procéder à une consolidation de l’indicateur en faisant la somme, sur le périmètre de consolidation, d’une part, des encours de dettes pour les différents services assurant la distribution, le transfert et la production et, d’autre part, les épargnes brutes annuelles des mêmes services</t>
    </r>
  </si>
  <si>
    <t>Taux d’impayés sur les factures d’eau de l’année précédente - P154.0</t>
  </si>
  <si>
    <t>Taux de respect du délai maximal d'ouverture des branchements pour les nouveaux abonnés - P152.1</t>
  </si>
  <si>
    <t>P153.2</t>
  </si>
  <si>
    <t>Durée d’extinction de la dette de la collectivité</t>
  </si>
  <si>
    <t>P154.0</t>
  </si>
  <si>
    <t>Taux d’impayés sur les factures d’eau de l’année précédente</t>
  </si>
  <si>
    <t>P155.1</t>
  </si>
  <si>
    <t>Taux de réclamations</t>
  </si>
  <si>
    <t>Montant des abandons de créances ou des versements à un fonds de solidarité</t>
  </si>
  <si>
    <t>P109.0</t>
  </si>
  <si>
    <t>L’indice doit être déterminé pour chaque point de prélèvement dans le milieu naturel et doit être demandé au fournisseur d’eau en gros en cas d’achat en gros</t>
  </si>
  <si>
    <r>
      <t xml:space="preserve">En cas d'achats d'eau à d'autres services publics d'eau potable ou de ressources multiples, </t>
    </r>
    <r>
      <rPr>
        <b/>
        <sz val="10"/>
        <color indexed="10"/>
        <rFont val="Calibri"/>
        <family val="2"/>
      </rPr>
      <t>l'indicateur est établi pour chaque ressource et une valeur globale est calculée en pondérant chaque indicateur par les volumes annuels d'eau produits ou achetés</t>
    </r>
    <r>
      <rPr>
        <sz val="10"/>
        <rFont val="Calibri"/>
        <family val="2"/>
      </rPr>
      <t>.</t>
    </r>
  </si>
  <si>
    <t>Taux d'occurrence des interruptions de service non programmées - P151.1</t>
  </si>
  <si>
    <t>nombre d'interruptions de service non programmées</t>
  </si>
  <si>
    <t>nombre d'abonnés du service</t>
  </si>
  <si>
    <t>Opérateur du réseau de distribution : service technique (entretien, travaux, astreinte) et service clients</t>
  </si>
  <si>
    <t>Délai maximal d'ouverture des branchements pour les nouveaux abonnés défini par le service - D151.0</t>
  </si>
  <si>
    <t>année N</t>
  </si>
  <si>
    <t>année N-1</t>
  </si>
  <si>
    <t>Prix (€ TTC/m3)</t>
  </si>
  <si>
    <t>Taux de conformité des prélèvements - microbiologie - P101.1 (%)</t>
  </si>
  <si>
    <t>Taux de conformité des prélèvements - paramètres physico-chimiques - P102.1 (%)</t>
  </si>
  <si>
    <t>Obtenu année N</t>
  </si>
  <si>
    <t>Obtenu année N-1</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</si>
</sst>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s>
  <fonts count="50">
    <font>
      <sz val="10"/>
      <name val="Arial"/>
      <family val="0"/>
    </font>
    <font>
      <b/>
      <sz val="10"/>
      <name val="Calibri"/>
      <family val="2"/>
    </font>
    <font>
      <sz val="10"/>
      <name val="Calibri"/>
      <family val="2"/>
    </font>
    <font>
      <sz val="10"/>
      <color indexed="8"/>
      <name val="Calibri"/>
      <family val="2"/>
    </font>
    <font>
      <b/>
      <u val="single"/>
      <sz val="10"/>
      <name val="Calibri"/>
      <family val="2"/>
    </font>
    <font>
      <b/>
      <sz val="10"/>
      <color indexed="8"/>
      <name val="Calibri"/>
      <family val="2"/>
    </font>
    <font>
      <b/>
      <u val="single"/>
      <sz val="10"/>
      <color indexed="20"/>
      <name val="Calibri"/>
      <family val="2"/>
    </font>
    <font>
      <vertAlign val="superscript"/>
      <sz val="10"/>
      <name val="Calibri"/>
      <family val="2"/>
    </font>
    <font>
      <i/>
      <sz val="10"/>
      <name val="Calibri"/>
      <family val="2"/>
    </font>
    <font>
      <sz val="10"/>
      <color indexed="10"/>
      <name val="Calibri"/>
      <family val="2"/>
    </font>
    <font>
      <b/>
      <sz val="10"/>
      <color indexed="10"/>
      <name val="Calibri"/>
      <family val="2"/>
    </font>
    <font>
      <b/>
      <i/>
      <sz val="10"/>
      <color indexed="10"/>
      <name val="Calibri"/>
      <family val="2"/>
    </font>
    <font>
      <i/>
      <sz val="10"/>
      <color indexed="10"/>
      <name val="Calibri"/>
      <family val="2"/>
    </font>
    <font>
      <u val="single"/>
      <sz val="10"/>
      <name val="Calibri"/>
      <family val="2"/>
    </font>
    <font>
      <i/>
      <sz val="10"/>
      <color indexed="8"/>
      <name val="Calibri"/>
      <family val="2"/>
    </font>
    <font>
      <vertAlign val="subscript"/>
      <sz val="10"/>
      <name val="Calibri"/>
      <family val="2"/>
    </font>
    <font>
      <vertAlign val="superscript"/>
      <sz val="10"/>
      <color indexed="8"/>
      <name val="Calibri"/>
      <family val="2"/>
    </font>
    <font>
      <sz val="10"/>
      <color indexed="12"/>
      <name val="Calibri"/>
      <family val="2"/>
    </font>
    <font>
      <b/>
      <vertAlign val="superscript"/>
      <sz val="10"/>
      <name val="Calibri"/>
      <family val="2"/>
    </font>
    <font>
      <b/>
      <sz val="10"/>
      <color indexed="12"/>
      <name val="Calibri"/>
      <family val="2"/>
    </font>
    <font>
      <b/>
      <u val="single"/>
      <vertAlign val="superscript"/>
      <sz val="10"/>
      <name val="Calibri"/>
      <family val="2"/>
    </font>
    <font>
      <sz val="8"/>
      <name val="Arial"/>
      <family val="2"/>
    </font>
    <font>
      <b/>
      <u val="single"/>
      <sz val="10"/>
      <color indexed="8"/>
      <name val="Calibri"/>
      <family val="2"/>
    </font>
    <font>
      <u val="single"/>
      <sz val="10"/>
      <color indexed="12"/>
      <name val="Arial"/>
      <family val="2"/>
    </font>
    <font>
      <u val="single"/>
      <sz val="10"/>
      <color indexed="36"/>
      <name val="Arial"/>
      <family val="2"/>
    </font>
    <font>
      <sz val="11"/>
      <name val="Calibri"/>
      <family val="2"/>
    </font>
    <font>
      <b/>
      <vertAlign val="subscript"/>
      <sz val="10"/>
      <name val="Calibri"/>
      <family val="2"/>
    </font>
    <font>
      <b/>
      <sz val="11"/>
      <color indexed="10"/>
      <name val="Calibri"/>
      <family val="2"/>
    </font>
    <font>
      <b/>
      <sz val="11"/>
      <name val="Calibri"/>
      <family val="2"/>
    </font>
    <font>
      <b/>
      <i/>
      <sz val="10"/>
      <name val="Calibri"/>
      <family val="2"/>
    </font>
    <font>
      <b/>
      <sz val="10"/>
      <color indexed="57"/>
      <name val="Calibri"/>
      <family val="2"/>
    </font>
    <font>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4"/>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0" borderId="2" applyNumberFormat="0" applyFill="0" applyAlignment="0" applyProtection="0"/>
    <xf numFmtId="0" fontId="0" fillId="21" borderId="3" applyNumberFormat="0" applyFont="0" applyAlignment="0" applyProtection="0"/>
    <xf numFmtId="0" fontId="37" fillId="7" borderId="1" applyNumberFormat="0" applyAlignment="0" applyProtection="0"/>
    <xf numFmtId="0" fontId="38"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40" fillId="4" borderId="0" applyNumberFormat="0" applyBorder="0" applyAlignment="0" applyProtection="0"/>
    <xf numFmtId="0" fontId="41" fillId="20"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3" borderId="9" applyNumberFormat="0" applyAlignment="0" applyProtection="0"/>
  </cellStyleXfs>
  <cellXfs count="290">
    <xf numFmtId="0" fontId="0" fillId="0" borderId="0" xfId="0" applyAlignment="1">
      <alignment/>
    </xf>
    <xf numFmtId="0" fontId="10"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2" fillId="0" borderId="0" xfId="0" applyFont="1" applyAlignment="1" quotePrefix="1">
      <alignment vertical="center" wrapText="1"/>
    </xf>
    <xf numFmtId="0" fontId="1" fillId="0" borderId="10" xfId="0" applyFont="1" applyBorder="1" applyAlignment="1">
      <alignment horizontal="center" vertical="center"/>
    </xf>
    <xf numFmtId="0" fontId="3" fillId="0" borderId="10" xfId="0" applyFont="1" applyBorder="1" applyAlignment="1">
      <alignment horizontal="justify" vertical="center"/>
    </xf>
    <xf numFmtId="0" fontId="2" fillId="0" borderId="10" xfId="0" applyFont="1" applyBorder="1" applyAlignment="1" quotePrefix="1">
      <alignment vertical="center"/>
    </xf>
    <xf numFmtId="0" fontId="9" fillId="22" borderId="0" xfId="0" applyFont="1" applyFill="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1" fillId="3" borderId="10" xfId="0" applyFont="1" applyFill="1" applyBorder="1" applyAlignment="1">
      <alignment vertical="center"/>
    </xf>
    <xf numFmtId="0" fontId="1" fillId="0" borderId="10" xfId="0" applyFont="1" applyBorder="1" applyAlignment="1">
      <alignment vertical="center"/>
    </xf>
    <xf numFmtId="0" fontId="1" fillId="0" borderId="0" xfId="0" applyFont="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Fill="1" applyBorder="1" applyAlignment="1">
      <alignment horizontal="left" vertical="center" wrapText="1"/>
    </xf>
    <xf numFmtId="0" fontId="6" fillId="0" borderId="0" xfId="0" applyFont="1" applyAlignment="1">
      <alignment vertical="center"/>
    </xf>
    <xf numFmtId="0" fontId="8" fillId="0" borderId="0" xfId="0" applyFont="1" applyAlignment="1">
      <alignment vertical="center"/>
    </xf>
    <xf numFmtId="0" fontId="1" fillId="0" borderId="13"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15" fillId="0" borderId="10" xfId="0" applyFont="1" applyFill="1" applyBorder="1" applyAlignment="1">
      <alignment vertical="center" wrapText="1"/>
    </xf>
    <xf numFmtId="0" fontId="13" fillId="0" borderId="0" xfId="0" applyFont="1" applyAlignment="1">
      <alignment vertical="center"/>
    </xf>
    <xf numFmtId="0" fontId="2" fillId="0" borderId="13" xfId="0" applyFont="1" applyBorder="1" applyAlignment="1">
      <alignment horizontal="justify" vertical="center" wrapText="1"/>
    </xf>
    <xf numFmtId="0" fontId="14" fillId="0" borderId="0" xfId="0" applyFont="1" applyBorder="1" applyAlignment="1">
      <alignment vertical="center"/>
    </xf>
    <xf numFmtId="0" fontId="3" fillId="0" borderId="0" xfId="0" applyFont="1" applyAlignment="1">
      <alignment horizontal="justify" vertical="center"/>
    </xf>
    <xf numFmtId="0" fontId="14" fillId="0" borderId="14" xfId="0" applyFont="1" applyBorder="1" applyAlignment="1">
      <alignment vertical="center"/>
    </xf>
    <xf numFmtId="0" fontId="2" fillId="0" borderId="14" xfId="0" applyFont="1" applyBorder="1" applyAlignment="1">
      <alignment vertical="center"/>
    </xf>
    <xf numFmtId="0" fontId="3" fillId="0" borderId="12" xfId="0" applyFont="1" applyBorder="1" applyAlignment="1">
      <alignment horizontal="justify" vertical="center"/>
    </xf>
    <xf numFmtId="0" fontId="9" fillId="0" borderId="0" xfId="0" applyFont="1" applyAlignment="1">
      <alignment vertical="center"/>
    </xf>
    <xf numFmtId="0" fontId="3" fillId="0" borderId="10" xfId="0" applyFont="1" applyFill="1" applyBorder="1" applyAlignment="1">
      <alignment vertical="center" wrapText="1"/>
    </xf>
    <xf numFmtId="0" fontId="2" fillId="0" borderId="0" xfId="0" applyFont="1" applyAlignment="1">
      <alignment horizontal="justify" vertical="center" wrapText="1"/>
    </xf>
    <xf numFmtId="0" fontId="2" fillId="0" borderId="10" xfId="0" applyFont="1" applyFill="1" applyBorder="1" applyAlignment="1">
      <alignment vertical="center"/>
    </xf>
    <xf numFmtId="0" fontId="2" fillId="0" borderId="0" xfId="0" applyFont="1" applyFill="1" applyBorder="1" applyAlignment="1">
      <alignment horizontal="justify" vertical="center" wrapText="1"/>
    </xf>
    <xf numFmtId="0" fontId="18"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Fill="1" applyBorder="1" applyAlignment="1">
      <alignment horizontal="center" wrapText="1"/>
    </xf>
    <xf numFmtId="0" fontId="10" fillId="0" borderId="0" xfId="0" applyFont="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8" fillId="0" borderId="0" xfId="0" applyFont="1" applyAlignment="1">
      <alignment/>
    </xf>
    <xf numFmtId="0" fontId="2" fillId="0" borderId="0" xfId="0" applyFont="1" applyAlignment="1">
      <alignment/>
    </xf>
    <xf numFmtId="0" fontId="1" fillId="0" borderId="0" xfId="0" applyFont="1" applyAlignment="1">
      <alignment horizontal="left" vertical="center"/>
    </xf>
    <xf numFmtId="0" fontId="2" fillId="0" borderId="10" xfId="0" applyFont="1" applyBorder="1" applyAlignment="1">
      <alignment/>
    </xf>
    <xf numFmtId="0" fontId="2" fillId="0" borderId="0" xfId="0" applyFont="1" applyAlignment="1">
      <alignment horizontal="left" vertical="center" wrapText="1"/>
    </xf>
    <xf numFmtId="0" fontId="9" fillId="0" borderId="0" xfId="0" applyFont="1" applyFill="1" applyAlignment="1">
      <alignment horizontal="center" vertical="center"/>
    </xf>
    <xf numFmtId="0" fontId="2" fillId="4" borderId="10" xfId="0" applyFont="1" applyFill="1" applyBorder="1" applyAlignment="1" applyProtection="1">
      <alignment vertical="center" wrapText="1"/>
      <protection locked="0"/>
    </xf>
    <xf numFmtId="0" fontId="2" fillId="4" borderId="10"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10" xfId="0" applyFont="1" applyFill="1" applyBorder="1" applyAlignment="1" applyProtection="1">
      <alignment horizontal="justify" vertical="center"/>
      <protection locked="0"/>
    </xf>
    <xf numFmtId="0" fontId="2" fillId="4" borderId="12" xfId="0"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xf>
    <xf numFmtId="0" fontId="2" fillId="0" borderId="0" xfId="0" applyFont="1" applyAlignment="1" applyProtection="1">
      <alignment vertical="center"/>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0" xfId="0" applyFont="1" applyFill="1" applyAlignment="1" applyProtection="1">
      <alignment vertical="center"/>
      <protection/>
    </xf>
    <xf numFmtId="0" fontId="1" fillId="0" borderId="10" xfId="0" applyFont="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3" fillId="0" borderId="10" xfId="0" applyFont="1" applyBorder="1" applyAlignment="1" applyProtection="1">
      <alignment horizontal="justify" vertical="center"/>
      <protection/>
    </xf>
    <xf numFmtId="0" fontId="2" fillId="4" borderId="10" xfId="0" applyFont="1" applyFill="1" applyBorder="1" applyAlignment="1" applyProtection="1">
      <alignment horizontal="center" wrapText="1"/>
      <protection locked="0"/>
    </xf>
    <xf numFmtId="0" fontId="2" fillId="4" borderId="10"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0" fillId="4" borderId="10" xfId="0" applyFill="1" applyBorder="1" applyAlignment="1" applyProtection="1">
      <alignment vertical="center"/>
      <protection locked="0"/>
    </xf>
    <xf numFmtId="0" fontId="0" fillId="4" borderId="10" xfId="0" applyFill="1" applyBorder="1" applyAlignment="1" applyProtection="1">
      <alignment/>
      <protection locked="0"/>
    </xf>
    <xf numFmtId="0" fontId="3"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9" fillId="24" borderId="0" xfId="0" applyFont="1" applyFill="1" applyAlignment="1">
      <alignment/>
    </xf>
    <xf numFmtId="0" fontId="2" fillId="24" borderId="0" xfId="0" applyFont="1" applyFill="1" applyAlignment="1">
      <alignment vertical="center"/>
    </xf>
    <xf numFmtId="0" fontId="1" fillId="0" borderId="10" xfId="0"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10" fillId="0" borderId="0" xfId="0" applyFont="1" applyAlignment="1">
      <alignment vertical="center"/>
    </xf>
    <xf numFmtId="0" fontId="1"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5" xfId="0" applyFont="1" applyBorder="1" applyAlignment="1">
      <alignment horizontal="center" vertical="center"/>
    </xf>
    <xf numFmtId="0" fontId="2" fillId="4" borderId="12" xfId="0" applyFont="1" applyFill="1" applyBorder="1" applyAlignment="1" applyProtection="1">
      <alignment horizontal="center" vertical="center"/>
      <protection locked="0"/>
    </xf>
    <xf numFmtId="20" fontId="2" fillId="0" borderId="0" xfId="0" applyNumberFormat="1" applyFont="1" applyAlignment="1">
      <alignment horizontal="center" vertical="center"/>
    </xf>
    <xf numFmtId="0" fontId="2" fillId="0" borderId="0" xfId="0" applyFont="1" applyAlignment="1">
      <alignment horizontal="center"/>
    </xf>
    <xf numFmtId="0" fontId="2" fillId="0" borderId="10" xfId="0" applyFont="1" applyFill="1" applyBorder="1" applyAlignment="1" applyProtection="1">
      <alignment horizontal="center"/>
      <protection/>
    </xf>
    <xf numFmtId="0" fontId="1" fillId="0" borderId="12" xfId="0" applyFont="1" applyBorder="1" applyAlignment="1">
      <alignment vertical="center"/>
    </xf>
    <xf numFmtId="0" fontId="2" fillId="0" borderId="0" xfId="0" applyFont="1" applyAlignment="1" applyProtection="1">
      <alignment horizontal="center" vertical="center"/>
      <protection/>
    </xf>
    <xf numFmtId="0" fontId="5" fillId="0" borderId="13" xfId="0" applyFont="1" applyBorder="1" applyAlignment="1" applyProtection="1">
      <alignment vertical="center"/>
      <protection/>
    </xf>
    <xf numFmtId="0" fontId="2" fillId="0"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4"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Alignment="1" applyProtection="1" quotePrefix="1">
      <alignment horizontal="left" vertical="center" wrapText="1"/>
      <protection/>
    </xf>
    <xf numFmtId="0" fontId="2" fillId="0" borderId="0" xfId="0" applyFont="1" applyAlignment="1" applyProtection="1">
      <alignment horizontal="left" vertical="center" wrapText="1"/>
      <protection/>
    </xf>
    <xf numFmtId="0" fontId="2" fillId="0" borderId="10" xfId="0" applyFont="1" applyBorder="1" applyAlignment="1" applyProtection="1">
      <alignment vertical="center" wrapText="1"/>
      <protection/>
    </xf>
    <xf numFmtId="0" fontId="1" fillId="0" borderId="10" xfId="0" applyFont="1" applyBorder="1" applyAlignment="1" applyProtection="1">
      <alignment vertical="center"/>
      <protection/>
    </xf>
    <xf numFmtId="0" fontId="1" fillId="0" borderId="10" xfId="0" applyFont="1" applyBorder="1" applyAlignment="1" applyProtection="1">
      <alignment horizontal="center" vertical="center"/>
      <protection/>
    </xf>
    <xf numFmtId="0" fontId="11" fillId="0" borderId="16" xfId="0" applyFont="1" applyBorder="1" applyAlignment="1" applyProtection="1">
      <alignment vertical="center"/>
      <protection/>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0" fillId="0" borderId="0" xfId="0" applyAlignment="1" applyProtection="1">
      <alignment/>
      <protection/>
    </xf>
    <xf numFmtId="0" fontId="1" fillId="3" borderId="10" xfId="0" applyFont="1" applyFill="1" applyBorder="1" applyAlignment="1" applyProtection="1">
      <alignment vertical="center"/>
      <protection/>
    </xf>
    <xf numFmtId="0" fontId="1" fillId="0" borderId="10" xfId="0" applyFont="1" applyFill="1" applyBorder="1" applyAlignment="1" applyProtection="1">
      <alignment horizontal="left" vertical="center"/>
      <protection/>
    </xf>
    <xf numFmtId="0" fontId="1" fillId="0" borderId="10" xfId="0" applyFont="1" applyFill="1" applyBorder="1" applyAlignment="1" applyProtection="1">
      <alignment horizontal="center" vertical="center"/>
      <protection/>
    </xf>
    <xf numFmtId="0" fontId="3" fillId="0" borderId="10" xfId="0" applyFont="1" applyBorder="1" applyAlignment="1" applyProtection="1">
      <alignment horizontal="justify" vertical="center" wrapText="1"/>
      <protection/>
    </xf>
    <xf numFmtId="0" fontId="3" fillId="0" borderId="10" xfId="0" applyFont="1" applyBorder="1" applyAlignment="1" applyProtection="1">
      <alignment horizontal="center" vertical="center"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10" fillId="22" borderId="1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Alignment="1" applyProtection="1" quotePrefix="1">
      <alignment vertical="center"/>
      <protection/>
    </xf>
    <xf numFmtId="0" fontId="3" fillId="0" borderId="10" xfId="0" applyFont="1" applyBorder="1" applyAlignment="1" applyProtection="1" quotePrefix="1">
      <alignment horizontal="center" vertical="center" wrapText="1"/>
      <protection/>
    </xf>
    <xf numFmtId="0" fontId="3" fillId="0" borderId="0" xfId="0" applyFont="1" applyBorder="1" applyAlignment="1" applyProtection="1" quotePrefix="1">
      <alignment horizontal="center" vertical="center" wrapText="1"/>
      <protection/>
    </xf>
    <xf numFmtId="0" fontId="10" fillId="0" borderId="0" xfId="0" applyFont="1" applyBorder="1" applyAlignment="1" applyProtection="1">
      <alignment horizontal="center" vertical="center" wrapText="1"/>
      <protection/>
    </xf>
    <xf numFmtId="0" fontId="2" fillId="0" borderId="13" xfId="0" applyFont="1" applyBorder="1" applyAlignment="1" applyProtection="1">
      <alignment vertical="center"/>
      <protection/>
    </xf>
    <xf numFmtId="0" fontId="10" fillId="0" borderId="0" xfId="0" applyFont="1" applyAlignment="1" applyProtection="1">
      <alignment horizontal="justify" vertical="center"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quotePrefix="1">
      <alignment horizontal="center" vertical="center"/>
      <protection/>
    </xf>
    <xf numFmtId="0" fontId="1" fillId="0" borderId="10" xfId="0" applyFont="1" applyFill="1" applyBorder="1" applyAlignment="1" applyProtection="1">
      <alignment horizontal="left" vertical="center" wrapText="1"/>
      <protection/>
    </xf>
    <xf numFmtId="0" fontId="2" fillId="0" borderId="0" xfId="0" applyFont="1" applyAlignment="1" applyProtection="1">
      <alignment horizontal="justify" vertical="center"/>
      <protection/>
    </xf>
    <xf numFmtId="0" fontId="2" fillId="0" borderId="0" xfId="0" applyFont="1" applyAlignment="1" applyProtection="1">
      <alignment vertical="center" wrapText="1"/>
      <protection/>
    </xf>
    <xf numFmtId="9" fontId="2" fillId="0" borderId="10" xfId="0" applyNumberFormat="1" applyFont="1" applyBorder="1" applyAlignment="1" applyProtection="1">
      <alignment horizontal="center" vertical="center" wrapText="1"/>
      <protection/>
    </xf>
    <xf numFmtId="9"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vertical="center" wrapText="1"/>
      <protection/>
    </xf>
    <xf numFmtId="0" fontId="1" fillId="0" borderId="13"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1" fillId="0" borderId="0" xfId="0" applyFont="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Alignment="1" applyProtection="1">
      <alignment vertical="center"/>
      <protection/>
    </xf>
    <xf numFmtId="0" fontId="15" fillId="0" borderId="10" xfId="0" applyFont="1" applyFill="1" applyBorder="1" applyAlignment="1" applyProtection="1">
      <alignment vertical="center" wrapText="1"/>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vertical="center" wrapText="1"/>
      <protection/>
    </xf>
    <xf numFmtId="0" fontId="1" fillId="0" borderId="10" xfId="0" applyFont="1" applyFill="1" applyBorder="1" applyAlignment="1" applyProtection="1">
      <alignment vertical="center"/>
      <protection/>
    </xf>
    <xf numFmtId="0" fontId="10" fillId="0" borderId="0" xfId="0" applyFont="1" applyAlignment="1" applyProtection="1">
      <alignment vertical="center"/>
      <protection/>
    </xf>
    <xf numFmtId="0" fontId="3" fillId="0" borderId="15" xfId="0" applyFont="1" applyBorder="1" applyAlignment="1" applyProtection="1" quotePrefix="1">
      <alignment horizontal="center" vertical="center" wrapText="1"/>
      <protection/>
    </xf>
    <xf numFmtId="0" fontId="3" fillId="0" borderId="11" xfId="0" applyFont="1" applyBorder="1" applyAlignment="1" applyProtection="1">
      <alignment horizontal="justify" vertical="center" wrapText="1"/>
      <protection/>
    </xf>
    <xf numFmtId="0" fontId="3" fillId="0" borderId="12" xfId="0" applyFont="1" applyBorder="1" applyAlignment="1" applyProtection="1">
      <alignment horizontal="justify" vertical="center" wrapText="1"/>
      <protection/>
    </xf>
    <xf numFmtId="0" fontId="2" fillId="0" borderId="17" xfId="0" applyFont="1" applyBorder="1" applyAlignment="1" applyProtection="1">
      <alignment horizontal="right" vertical="center" wrapText="1"/>
      <protection/>
    </xf>
    <xf numFmtId="0" fontId="31"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3" fillId="0" borderId="12" xfId="0" applyFont="1" applyBorder="1" applyAlignment="1" applyProtection="1">
      <alignment horizontal="right" vertical="center" wrapText="1"/>
      <protection/>
    </xf>
    <xf numFmtId="0" fontId="10" fillId="0" borderId="0" xfId="0" applyFont="1" applyBorder="1" applyAlignment="1" applyProtection="1">
      <alignment horizontal="justify" vertical="center" wrapText="1"/>
      <protection/>
    </xf>
    <xf numFmtId="0" fontId="3" fillId="11" borderId="0" xfId="0" applyFont="1" applyFill="1" applyBorder="1" applyAlignment="1" applyProtection="1">
      <alignment horizontal="justify" vertical="center"/>
      <protection/>
    </xf>
    <xf numFmtId="0" fontId="2" fillId="0" borderId="10" xfId="0" applyFont="1" applyBorder="1" applyAlignment="1">
      <alignment horizontal="center"/>
    </xf>
    <xf numFmtId="0" fontId="2" fillId="7" borderId="0" xfId="0" applyFont="1" applyFill="1" applyAlignment="1">
      <alignment horizontal="justify"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3" fillId="0" borderId="17" xfId="0" applyFont="1" applyBorder="1" applyAlignment="1">
      <alignment horizontal="lef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7"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Alignment="1">
      <alignment horizontal="justify" vertical="center" wrapText="1"/>
    </xf>
    <xf numFmtId="0" fontId="18" fillId="0" borderId="16" xfId="0" applyFont="1" applyBorder="1" applyAlignment="1">
      <alignment horizontal="justify" vertical="center"/>
    </xf>
    <xf numFmtId="0" fontId="1" fillId="0" borderId="16" xfId="0" applyFont="1" applyBorder="1" applyAlignment="1">
      <alignment horizontal="justify" vertical="center"/>
    </xf>
    <xf numFmtId="0" fontId="7" fillId="0" borderId="0" xfId="0" applyFont="1" applyAlignment="1">
      <alignment horizontal="justify" vertical="center" wrapText="1"/>
    </xf>
    <xf numFmtId="0" fontId="2" fillId="0" borderId="0" xfId="0" applyFont="1" applyAlignment="1" quotePrefix="1">
      <alignment horizontal="justify" vertical="center" wrapText="1"/>
    </xf>
    <xf numFmtId="0" fontId="3" fillId="8" borderId="13" xfId="0" applyFont="1" applyFill="1" applyBorder="1" applyAlignment="1">
      <alignment vertical="center" wrapText="1"/>
    </xf>
    <xf numFmtId="0" fontId="3" fillId="8" borderId="19" xfId="0" applyFont="1" applyFill="1" applyBorder="1" applyAlignment="1">
      <alignment vertical="center" wrapText="1"/>
    </xf>
    <xf numFmtId="0" fontId="3" fillId="8" borderId="15" xfId="0" applyFont="1" applyFill="1" applyBorder="1" applyAlignment="1">
      <alignment vertical="center" wrapText="1"/>
    </xf>
    <xf numFmtId="0" fontId="1" fillId="3" borderId="13" xfId="0" applyFont="1" applyFill="1" applyBorder="1" applyAlignment="1">
      <alignment vertical="center"/>
    </xf>
    <xf numFmtId="0" fontId="1" fillId="3" borderId="19" xfId="0" applyFont="1" applyFill="1" applyBorder="1" applyAlignment="1">
      <alignment vertical="center"/>
    </xf>
    <xf numFmtId="0" fontId="1" fillId="3" borderId="15" xfId="0" applyFont="1" applyFill="1" applyBorder="1" applyAlignment="1">
      <alignment vertical="center"/>
    </xf>
    <xf numFmtId="0" fontId="2" fillId="22" borderId="13" xfId="0" applyFont="1" applyFill="1" applyBorder="1" applyAlignment="1">
      <alignment horizontal="justify" vertical="center" wrapText="1"/>
    </xf>
    <xf numFmtId="0" fontId="2" fillId="22" borderId="19" xfId="0" applyFont="1" applyFill="1" applyBorder="1" applyAlignment="1">
      <alignment horizontal="justify" vertical="center" wrapText="1"/>
    </xf>
    <xf numFmtId="0" fontId="2" fillId="22" borderId="15" xfId="0" applyFont="1" applyFill="1" applyBorder="1" applyAlignment="1">
      <alignment horizontal="justify" vertical="center" wrapText="1"/>
    </xf>
    <xf numFmtId="0" fontId="2" fillId="0" borderId="17" xfId="0" applyFont="1" applyBorder="1" applyAlignment="1">
      <alignment horizontal="left" vertical="center"/>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20" borderId="13" xfId="0" applyFont="1" applyFill="1" applyBorder="1" applyAlignment="1">
      <alignment horizontal="center" vertical="center"/>
    </xf>
    <xf numFmtId="0" fontId="2" fillId="20" borderId="19" xfId="0" applyFont="1" applyFill="1" applyBorder="1" applyAlignment="1">
      <alignment horizontal="center" vertical="center"/>
    </xf>
    <xf numFmtId="0" fontId="2" fillId="20" borderId="15"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16" xfId="0" applyFont="1" applyBorder="1" applyAlignment="1">
      <alignment horizontal="justify" vertical="center" wrapText="1"/>
    </xf>
    <xf numFmtId="0" fontId="3" fillId="0" borderId="13" xfId="0" applyFont="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1" fillId="0" borderId="13"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5"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1" fillId="0" borderId="13"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2" fillId="0" borderId="0" xfId="0" applyFont="1" applyAlignment="1" applyProtection="1" quotePrefix="1">
      <alignment horizontal="left" vertical="center" wrapText="1"/>
      <protection/>
    </xf>
    <xf numFmtId="0" fontId="2" fillId="0" borderId="0" xfId="0" applyFont="1" applyAlignment="1" applyProtection="1">
      <alignment horizontal="left" vertical="center" wrapText="1"/>
      <protection/>
    </xf>
    <xf numFmtId="0" fontId="2" fillId="22" borderId="13" xfId="0" applyFont="1" applyFill="1" applyBorder="1" applyAlignment="1" applyProtection="1">
      <alignment horizontal="justify" vertical="center" wrapText="1"/>
      <protection/>
    </xf>
    <xf numFmtId="0" fontId="2" fillId="22" borderId="19" xfId="0" applyFont="1" applyFill="1" applyBorder="1" applyAlignment="1" applyProtection="1">
      <alignment horizontal="justify" vertical="center" wrapText="1"/>
      <protection/>
    </xf>
    <xf numFmtId="0" fontId="2" fillId="22" borderId="15" xfId="0" applyFont="1" applyFill="1" applyBorder="1" applyAlignment="1" applyProtection="1">
      <alignment horizontal="justify" vertical="center" wrapText="1"/>
      <protection/>
    </xf>
    <xf numFmtId="0" fontId="29" fillId="0" borderId="0" xfId="0" applyFont="1" applyAlignment="1" applyProtection="1">
      <alignment horizontal="justify" vertical="center" wrapText="1"/>
      <protection/>
    </xf>
    <xf numFmtId="0" fontId="2" fillId="0" borderId="0" xfId="0" applyFont="1" applyAlignment="1" applyProtection="1">
      <alignment horizontal="justify" vertical="center" wrapText="1"/>
      <protection/>
    </xf>
    <xf numFmtId="0" fontId="2" fillId="20" borderId="13" xfId="0" applyFont="1" applyFill="1" applyBorder="1" applyAlignment="1" applyProtection="1">
      <alignment horizontal="center" vertical="center"/>
      <protection/>
    </xf>
    <xf numFmtId="0" fontId="2" fillId="20" borderId="19" xfId="0" applyFont="1" applyFill="1" applyBorder="1" applyAlignment="1" applyProtection="1">
      <alignment horizontal="center" vertical="center"/>
      <protection/>
    </xf>
    <xf numFmtId="0" fontId="2" fillId="20" borderId="15" xfId="0" applyFont="1" applyFill="1" applyBorder="1" applyAlignment="1" applyProtection="1">
      <alignment horizontal="center" vertical="center"/>
      <protection/>
    </xf>
    <xf numFmtId="0" fontId="2" fillId="4" borderId="20"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1" fillId="3" borderId="13" xfId="0" applyFont="1" applyFill="1" applyBorder="1" applyAlignment="1" applyProtection="1">
      <alignment horizontal="justify" vertical="center" wrapText="1"/>
      <protection/>
    </xf>
    <xf numFmtId="0" fontId="1" fillId="3" borderId="19" xfId="0" applyFont="1" applyFill="1" applyBorder="1" applyAlignment="1" applyProtection="1">
      <alignment horizontal="justify" vertical="center" wrapText="1"/>
      <protection/>
    </xf>
    <xf numFmtId="0" fontId="1" fillId="3" borderId="15" xfId="0" applyFont="1" applyFill="1" applyBorder="1" applyAlignment="1" applyProtection="1">
      <alignment horizontal="justify" vertical="center" wrapText="1"/>
      <protection/>
    </xf>
    <xf numFmtId="0" fontId="2" fillId="0" borderId="0" xfId="0" applyFont="1" applyAlignment="1" applyProtection="1" quotePrefix="1">
      <alignment horizontal="justify" vertical="center" wrapText="1"/>
      <protection/>
    </xf>
    <xf numFmtId="0" fontId="25" fillId="0" borderId="0" xfId="0" applyFont="1" applyAlignment="1" applyProtection="1">
      <alignment horizontal="justify" vertical="center" wrapText="1"/>
      <protection/>
    </xf>
    <xf numFmtId="0" fontId="1" fillId="3" borderId="10" xfId="0" applyFont="1" applyFill="1" applyBorder="1" applyAlignment="1" applyProtection="1">
      <alignment horizontal="left" vertical="center" wrapText="1"/>
      <protection/>
    </xf>
    <xf numFmtId="0" fontId="1" fillId="0" borderId="0" xfId="0" applyFont="1" applyAlignment="1" applyProtection="1" quotePrefix="1">
      <alignment horizontal="justify" vertical="center" wrapText="1"/>
      <protection/>
    </xf>
    <xf numFmtId="0" fontId="10" fillId="0" borderId="0" xfId="0" applyFont="1" applyAlignment="1" applyProtection="1">
      <alignment horizontal="justify" vertical="center" wrapText="1"/>
      <protection/>
    </xf>
    <xf numFmtId="0" fontId="31" fillId="0" borderId="18" xfId="0" applyFont="1" applyBorder="1" applyAlignment="1" applyProtection="1">
      <alignment horizontal="center" vertical="center" wrapText="1"/>
      <protection/>
    </xf>
    <xf numFmtId="0" fontId="3" fillId="0" borderId="11" xfId="0" applyFont="1" applyBorder="1" applyAlignment="1" applyProtection="1" quotePrefix="1">
      <alignment horizontal="center" vertical="center" wrapText="1"/>
      <protection/>
    </xf>
    <xf numFmtId="0" fontId="3" fillId="0" borderId="24" xfId="0" applyFont="1" applyBorder="1" applyAlignment="1" applyProtection="1" quotePrefix="1">
      <alignment horizontal="center" vertical="center" wrapText="1"/>
      <protection/>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2" fillId="0" borderId="0" xfId="0" applyFont="1" applyAlignment="1">
      <alignment horizontal="justify" vertical="center"/>
    </xf>
    <xf numFmtId="0" fontId="2" fillId="0" borderId="0" xfId="0" applyFont="1" applyAlignment="1">
      <alignment horizontal="left" vertical="center" wrapText="1"/>
    </xf>
    <xf numFmtId="0" fontId="1" fillId="3" borderId="13" xfId="0" applyFont="1" applyFill="1" applyBorder="1" applyAlignment="1">
      <alignment horizontal="justify" vertical="center" wrapText="1"/>
    </xf>
    <xf numFmtId="0" fontId="1" fillId="3" borderId="19"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2" fillId="0" borderId="0" xfId="0" applyFont="1" applyAlignment="1">
      <alignment horizontal="left" wrapText="1"/>
    </xf>
    <xf numFmtId="0" fontId="3" fillId="0" borderId="0" xfId="0" applyFont="1" applyAlignment="1">
      <alignment horizontal="justify" vertical="center"/>
    </xf>
    <xf numFmtId="0" fontId="10" fillId="0" borderId="0" xfId="0" applyFont="1" applyAlignment="1" quotePrefix="1">
      <alignment horizontal="justify" vertical="center" wrapText="1"/>
    </xf>
    <xf numFmtId="0" fontId="2" fillId="7" borderId="0" xfId="0" applyNumberFormat="1" applyFont="1" applyFill="1" applyAlignment="1">
      <alignment horizontal="justify" vertical="center" wrapText="1"/>
    </xf>
    <xf numFmtId="0" fontId="2" fillId="0" borderId="13" xfId="0" applyFont="1" applyBorder="1" applyAlignment="1" applyProtection="1" quotePrefix="1">
      <alignment horizontal="center" vertical="center"/>
      <protection/>
    </xf>
    <xf numFmtId="0" fontId="2" fillId="0" borderId="19" xfId="0" applyFont="1" applyBorder="1" applyAlignment="1" applyProtection="1" quotePrefix="1">
      <alignment horizontal="center" vertical="center"/>
      <protection/>
    </xf>
    <xf numFmtId="0" fontId="2" fillId="0" borderId="15" xfId="0" applyFont="1" applyBorder="1" applyAlignment="1" applyProtection="1" quotePrefix="1">
      <alignment horizontal="center" vertical="center"/>
      <protection/>
    </xf>
    <xf numFmtId="0" fontId="1" fillId="0" borderId="13" xfId="0" applyFont="1" applyFill="1" applyBorder="1" applyAlignment="1" applyProtection="1" quotePrefix="1">
      <alignment horizontal="center" vertical="center"/>
      <protection/>
    </xf>
    <xf numFmtId="0" fontId="1" fillId="0" borderId="19" xfId="0" applyFont="1" applyFill="1" applyBorder="1" applyAlignment="1" applyProtection="1" quotePrefix="1">
      <alignment horizontal="center" vertical="center"/>
      <protection/>
    </xf>
    <xf numFmtId="0" fontId="1" fillId="0" borderId="15" xfId="0" applyFont="1" applyFill="1" applyBorder="1" applyAlignment="1" applyProtection="1" quotePrefix="1">
      <alignment horizontal="center" vertical="center"/>
      <protection/>
    </xf>
    <xf numFmtId="0" fontId="2" fillId="7" borderId="0" xfId="0" applyNumberFormat="1" applyFont="1" applyFill="1" applyAlignment="1" applyProtection="1">
      <alignment horizontal="justify" vertical="center" wrapText="1"/>
      <protection/>
    </xf>
    <xf numFmtId="0" fontId="2" fillId="0" borderId="0" xfId="0" applyFont="1" applyAlignment="1" applyProtection="1">
      <alignment horizontal="justify" vertical="center"/>
      <protection/>
    </xf>
    <xf numFmtId="0" fontId="10" fillId="0" borderId="0" xfId="0" applyFont="1" applyAlignment="1" applyProtection="1" quotePrefix="1">
      <alignment horizontal="justify" vertical="center" wrapText="1"/>
      <protection/>
    </xf>
    <xf numFmtId="0" fontId="2" fillId="0" borderId="0" xfId="0" applyFont="1" applyBorder="1" applyAlignment="1" applyProtection="1">
      <alignment horizontal="justify" vertical="center" wrapText="1"/>
      <protection/>
    </xf>
    <xf numFmtId="0" fontId="2" fillId="0"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10" fillId="22" borderId="19" xfId="0" applyFont="1" applyFill="1" applyBorder="1" applyAlignment="1" applyProtection="1">
      <alignment horizontal="justify" vertical="center" wrapText="1"/>
      <protection/>
    </xf>
    <xf numFmtId="0" fontId="10" fillId="22" borderId="15" xfId="0" applyFont="1" applyFill="1" applyBorder="1" applyAlignment="1" applyProtection="1">
      <alignment horizontal="justify" vertical="center" wrapText="1"/>
      <protection/>
    </xf>
    <xf numFmtId="0" fontId="1" fillId="3" borderId="10" xfId="0" applyFont="1" applyFill="1" applyBorder="1" applyAlignment="1" applyProtection="1">
      <alignment horizontal="justify" vertical="center" wrapText="1"/>
      <protection/>
    </xf>
    <xf numFmtId="0" fontId="3" fillId="0" borderId="10" xfId="0" applyFont="1" applyFill="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86</xdr:row>
      <xdr:rowOff>0</xdr:rowOff>
    </xdr:from>
    <xdr:to>
      <xdr:col>6</xdr:col>
      <xdr:colOff>0</xdr:colOff>
      <xdr:row>86</xdr:row>
      <xdr:rowOff>0</xdr:rowOff>
    </xdr:to>
    <xdr:sp>
      <xdr:nvSpPr>
        <xdr:cNvPr id="1" name="Line 4"/>
        <xdr:cNvSpPr>
          <a:spLocks/>
        </xdr:cNvSpPr>
      </xdr:nvSpPr>
      <xdr:spPr>
        <a:xfrm>
          <a:off x="11763375" y="15535275"/>
          <a:ext cx="666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609600</xdr:colOff>
      <xdr:row>86</xdr:row>
      <xdr:rowOff>9525</xdr:rowOff>
    </xdr:from>
    <xdr:to>
      <xdr:col>5</xdr:col>
      <xdr:colOff>333375</xdr:colOff>
      <xdr:row>89</xdr:row>
      <xdr:rowOff>0</xdr:rowOff>
    </xdr:to>
    <xdr:sp>
      <xdr:nvSpPr>
        <xdr:cNvPr id="2" name="Line 5"/>
        <xdr:cNvSpPr>
          <a:spLocks/>
        </xdr:cNvSpPr>
      </xdr:nvSpPr>
      <xdr:spPr>
        <a:xfrm flipV="1">
          <a:off x="11144250" y="15544800"/>
          <a:ext cx="942975"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86</xdr:row>
      <xdr:rowOff>9525</xdr:rowOff>
    </xdr:from>
    <xdr:to>
      <xdr:col>6</xdr:col>
      <xdr:colOff>190500</xdr:colOff>
      <xdr:row>88</xdr:row>
      <xdr:rowOff>152400</xdr:rowOff>
    </xdr:to>
    <xdr:sp>
      <xdr:nvSpPr>
        <xdr:cNvPr id="3" name="Line 6"/>
        <xdr:cNvSpPr>
          <a:spLocks/>
        </xdr:cNvSpPr>
      </xdr:nvSpPr>
      <xdr:spPr>
        <a:xfrm>
          <a:off x="12068175" y="15544800"/>
          <a:ext cx="55245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86</xdr:row>
      <xdr:rowOff>0</xdr:rowOff>
    </xdr:from>
    <xdr:to>
      <xdr:col>7</xdr:col>
      <xdr:colOff>742950</xdr:colOff>
      <xdr:row>86</xdr:row>
      <xdr:rowOff>0</xdr:rowOff>
    </xdr:to>
    <xdr:sp>
      <xdr:nvSpPr>
        <xdr:cNvPr id="4" name="Line 8"/>
        <xdr:cNvSpPr>
          <a:spLocks/>
        </xdr:cNvSpPr>
      </xdr:nvSpPr>
      <xdr:spPr>
        <a:xfrm>
          <a:off x="14173200" y="15535275"/>
          <a:ext cx="733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104775</xdr:colOff>
      <xdr:row>86</xdr:row>
      <xdr:rowOff>0</xdr:rowOff>
    </xdr:from>
    <xdr:to>
      <xdr:col>8</xdr:col>
      <xdr:colOff>142875</xdr:colOff>
      <xdr:row>88</xdr:row>
      <xdr:rowOff>161925</xdr:rowOff>
    </xdr:to>
    <xdr:sp>
      <xdr:nvSpPr>
        <xdr:cNvPr id="5" name="Line 9"/>
        <xdr:cNvSpPr>
          <a:spLocks/>
        </xdr:cNvSpPr>
      </xdr:nvSpPr>
      <xdr:spPr>
        <a:xfrm>
          <a:off x="14268450" y="15535275"/>
          <a:ext cx="819150" cy="561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xdr:colOff>
      <xdr:row>86</xdr:row>
      <xdr:rowOff>0</xdr:rowOff>
    </xdr:from>
    <xdr:to>
      <xdr:col>10</xdr:col>
      <xdr:colOff>9525</xdr:colOff>
      <xdr:row>86</xdr:row>
      <xdr:rowOff>0</xdr:rowOff>
    </xdr:to>
    <xdr:sp>
      <xdr:nvSpPr>
        <xdr:cNvPr id="6" name="Line 11"/>
        <xdr:cNvSpPr>
          <a:spLocks/>
        </xdr:cNvSpPr>
      </xdr:nvSpPr>
      <xdr:spPr>
        <a:xfrm>
          <a:off x="16716375" y="15535275"/>
          <a:ext cx="7620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86</xdr:row>
      <xdr:rowOff>0</xdr:rowOff>
    </xdr:from>
    <xdr:to>
      <xdr:col>9</xdr:col>
      <xdr:colOff>390525</xdr:colOff>
      <xdr:row>93</xdr:row>
      <xdr:rowOff>171450</xdr:rowOff>
    </xdr:to>
    <xdr:sp>
      <xdr:nvSpPr>
        <xdr:cNvPr id="7" name="Line 12"/>
        <xdr:cNvSpPr>
          <a:spLocks/>
        </xdr:cNvSpPr>
      </xdr:nvSpPr>
      <xdr:spPr>
        <a:xfrm>
          <a:off x="17097375" y="15535275"/>
          <a:ext cx="0" cy="157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90</xdr:row>
      <xdr:rowOff>0</xdr:rowOff>
    </xdr:from>
    <xdr:to>
      <xdr:col>10</xdr:col>
      <xdr:colOff>0</xdr:colOff>
      <xdr:row>90</xdr:row>
      <xdr:rowOff>0</xdr:rowOff>
    </xdr:to>
    <xdr:sp>
      <xdr:nvSpPr>
        <xdr:cNvPr id="8" name="Line 13"/>
        <xdr:cNvSpPr>
          <a:spLocks/>
        </xdr:cNvSpPr>
      </xdr:nvSpPr>
      <xdr:spPr>
        <a:xfrm>
          <a:off x="17097375" y="16335375"/>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94</xdr:row>
      <xdr:rowOff>0</xdr:rowOff>
    </xdr:from>
    <xdr:to>
      <xdr:col>9</xdr:col>
      <xdr:colOff>752475</xdr:colOff>
      <xdr:row>94</xdr:row>
      <xdr:rowOff>0</xdr:rowOff>
    </xdr:to>
    <xdr:sp>
      <xdr:nvSpPr>
        <xdr:cNvPr id="9" name="Line 14"/>
        <xdr:cNvSpPr>
          <a:spLocks/>
        </xdr:cNvSpPr>
      </xdr:nvSpPr>
      <xdr:spPr>
        <a:xfrm>
          <a:off x="17097375" y="1710690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88</xdr:row>
      <xdr:rowOff>9525</xdr:rowOff>
    </xdr:from>
    <xdr:to>
      <xdr:col>11</xdr:col>
      <xdr:colOff>209550</xdr:colOff>
      <xdr:row>96</xdr:row>
      <xdr:rowOff>0</xdr:rowOff>
    </xdr:to>
    <xdr:sp>
      <xdr:nvSpPr>
        <xdr:cNvPr id="10" name="Rectangle 15"/>
        <xdr:cNvSpPr>
          <a:spLocks/>
        </xdr:cNvSpPr>
      </xdr:nvSpPr>
      <xdr:spPr>
        <a:xfrm>
          <a:off x="14554200" y="15944850"/>
          <a:ext cx="5543550" cy="1495425"/>
        </a:xfrm>
        <a:prstGeom prst="rect">
          <a:avLst/>
        </a:prstGeom>
        <a:noFill/>
        <a:ln w="1270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409575</xdr:colOff>
      <xdr:row>101</xdr:row>
      <xdr:rowOff>85725</xdr:rowOff>
    </xdr:from>
    <xdr:to>
      <xdr:col>10</xdr:col>
      <xdr:colOff>733425</xdr:colOff>
      <xdr:row>104</xdr:row>
      <xdr:rowOff>9525</xdr:rowOff>
    </xdr:to>
    <xdr:sp>
      <xdr:nvSpPr>
        <xdr:cNvPr id="11" name="AutoShape 19"/>
        <xdr:cNvSpPr>
          <a:spLocks/>
        </xdr:cNvSpPr>
      </xdr:nvSpPr>
      <xdr:spPr>
        <a:xfrm>
          <a:off x="15354300" y="18364200"/>
          <a:ext cx="2847975" cy="809625"/>
        </a:xfrm>
        <a:prstGeom prst="wedgeRoundRectCallout">
          <a:avLst>
            <a:gd name="adj1" fmla="val -63000"/>
            <a:gd name="adj2" fmla="val 5000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1ère et 2eme ligne pour conservation format et faire glisser depuis la cellule située au dessus de celle ajoutée pour appliquer la formule de calcul</a:t>
          </a:r>
        </a:p>
      </xdr:txBody>
    </xdr:sp>
    <xdr:clientData/>
  </xdr:twoCellAnchor>
  <xdr:twoCellAnchor>
    <xdr:from>
      <xdr:col>8</xdr:col>
      <xdr:colOff>428625</xdr:colOff>
      <xdr:row>108</xdr:row>
      <xdr:rowOff>76200</xdr:rowOff>
    </xdr:from>
    <xdr:to>
      <xdr:col>10</xdr:col>
      <xdr:colOff>752475</xdr:colOff>
      <xdr:row>111</xdr:row>
      <xdr:rowOff>0</xdr:rowOff>
    </xdr:to>
    <xdr:sp>
      <xdr:nvSpPr>
        <xdr:cNvPr id="12" name="AutoShape 20"/>
        <xdr:cNvSpPr>
          <a:spLocks/>
        </xdr:cNvSpPr>
      </xdr:nvSpPr>
      <xdr:spPr>
        <a:xfrm>
          <a:off x="15373350" y="19926300"/>
          <a:ext cx="2847975" cy="781050"/>
        </a:xfrm>
        <a:prstGeom prst="wedgeRoundRectCallout">
          <a:avLst>
            <a:gd name="adj1" fmla="val -62666"/>
            <a:gd name="adj2" fmla="val 5000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1ère et 2eme ligne pour conservation format et faire glisser depuis la cellule située au dessus de celle ajoutée pour appliquer la formule de calcul</a:t>
          </a:r>
        </a:p>
      </xdr:txBody>
    </xdr:sp>
    <xdr:clientData/>
  </xdr:twoCellAnchor>
  <xdr:twoCellAnchor>
    <xdr:from>
      <xdr:col>6</xdr:col>
      <xdr:colOff>323850</xdr:colOff>
      <xdr:row>61</xdr:row>
      <xdr:rowOff>114300</xdr:rowOff>
    </xdr:from>
    <xdr:to>
      <xdr:col>8</xdr:col>
      <xdr:colOff>666750</xdr:colOff>
      <xdr:row>64</xdr:row>
      <xdr:rowOff>9525</xdr:rowOff>
    </xdr:to>
    <xdr:sp>
      <xdr:nvSpPr>
        <xdr:cNvPr id="13" name="AutoShape 21"/>
        <xdr:cNvSpPr>
          <a:spLocks/>
        </xdr:cNvSpPr>
      </xdr:nvSpPr>
      <xdr:spPr>
        <a:xfrm>
          <a:off x="12753975" y="10934700"/>
          <a:ext cx="2857500" cy="647700"/>
        </a:xfrm>
        <a:prstGeom prst="wedgeRoundRectCallout">
          <a:avLst>
            <a:gd name="adj1" fmla="val -57666"/>
            <a:gd name="adj2" fmla="val 6975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1ère et 2eme ligne pour conservation format et faire glisser depuis la cellule située au dessus de celle ajoutée pour appliquer la formule de calcul</a:t>
          </a:r>
        </a:p>
      </xdr:txBody>
    </xdr:sp>
    <xdr:clientData/>
  </xdr:twoCellAnchor>
  <xdr:twoCellAnchor>
    <xdr:from>
      <xdr:col>6</xdr:col>
      <xdr:colOff>333375</xdr:colOff>
      <xdr:row>48</xdr:row>
      <xdr:rowOff>28575</xdr:rowOff>
    </xdr:from>
    <xdr:to>
      <xdr:col>8</xdr:col>
      <xdr:colOff>676275</xdr:colOff>
      <xdr:row>50</xdr:row>
      <xdr:rowOff>466725</xdr:rowOff>
    </xdr:to>
    <xdr:sp>
      <xdr:nvSpPr>
        <xdr:cNvPr id="14" name="AutoShape 22"/>
        <xdr:cNvSpPr>
          <a:spLocks/>
        </xdr:cNvSpPr>
      </xdr:nvSpPr>
      <xdr:spPr>
        <a:xfrm>
          <a:off x="12763500" y="8305800"/>
          <a:ext cx="2857500" cy="781050"/>
        </a:xfrm>
        <a:prstGeom prst="wedgeRoundRectCallout">
          <a:avLst>
            <a:gd name="adj1" fmla="val -59666"/>
            <a:gd name="adj2" fmla="val 7468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1ère et 2eme ligne pour conservation format et faire glisser depuis la cellule située au dessus de celle ajoutée pour appliquer la formule de calcul</a:t>
          </a:r>
        </a:p>
      </xdr:txBody>
    </xdr:sp>
    <xdr:clientData/>
  </xdr:twoCellAnchor>
  <xdr:twoCellAnchor>
    <xdr:from>
      <xdr:col>4</xdr:col>
      <xdr:colOff>323850</xdr:colOff>
      <xdr:row>72</xdr:row>
      <xdr:rowOff>85725</xdr:rowOff>
    </xdr:from>
    <xdr:to>
      <xdr:col>5</xdr:col>
      <xdr:colOff>628650</xdr:colOff>
      <xdr:row>76</xdr:row>
      <xdr:rowOff>9525</xdr:rowOff>
    </xdr:to>
    <xdr:sp>
      <xdr:nvSpPr>
        <xdr:cNvPr id="15" name="AutoShape 23"/>
        <xdr:cNvSpPr>
          <a:spLocks/>
        </xdr:cNvSpPr>
      </xdr:nvSpPr>
      <xdr:spPr>
        <a:xfrm>
          <a:off x="10858500" y="13011150"/>
          <a:ext cx="1524000" cy="781050"/>
        </a:xfrm>
        <a:prstGeom prst="wedgeRoundRectCallout">
          <a:avLst>
            <a:gd name="adj1" fmla="val -67500"/>
            <a:gd name="adj2" fmla="val 6975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1ère et 2eme ligne pour conservation de la formule de calcul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41</xdr:row>
      <xdr:rowOff>76200</xdr:rowOff>
    </xdr:from>
    <xdr:to>
      <xdr:col>4</xdr:col>
      <xdr:colOff>1571625</xdr:colOff>
      <xdr:row>45</xdr:row>
      <xdr:rowOff>76200</xdr:rowOff>
    </xdr:to>
    <xdr:sp>
      <xdr:nvSpPr>
        <xdr:cNvPr id="1" name="AutoShape 5"/>
        <xdr:cNvSpPr>
          <a:spLocks/>
        </xdr:cNvSpPr>
      </xdr:nvSpPr>
      <xdr:spPr>
        <a:xfrm>
          <a:off x="6429375" y="12058650"/>
          <a:ext cx="1581150" cy="838200"/>
        </a:xfrm>
        <a:prstGeom prst="wedgeRoundRectCallout">
          <a:avLst>
            <a:gd name="adj1" fmla="val -107226"/>
            <a:gd name="adj2" fmla="val 10237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Possibilité d'insérer des lignes pour compléter la liste des communes membres de l'EPCI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29</xdr:row>
      <xdr:rowOff>152400</xdr:rowOff>
    </xdr:from>
    <xdr:to>
      <xdr:col>5</xdr:col>
      <xdr:colOff>409575</xdr:colOff>
      <xdr:row>31</xdr:row>
      <xdr:rowOff>85725</xdr:rowOff>
    </xdr:to>
    <xdr:sp>
      <xdr:nvSpPr>
        <xdr:cNvPr id="1" name="AutoShape 1"/>
        <xdr:cNvSpPr>
          <a:spLocks/>
        </xdr:cNvSpPr>
      </xdr:nvSpPr>
      <xdr:spPr>
        <a:xfrm>
          <a:off x="5629275" y="5953125"/>
          <a:ext cx="1657350" cy="628650"/>
        </a:xfrm>
        <a:prstGeom prst="wedgeRoundRectCallout">
          <a:avLst>
            <a:gd name="adj1" fmla="val -63217"/>
            <a:gd name="adj2" fmla="val 6333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ces 2 lignes pour conservation format</a:t>
          </a:r>
        </a:p>
      </xdr:txBody>
    </xdr:sp>
    <xdr:clientData/>
  </xdr:twoCellAnchor>
  <xdr:twoCellAnchor>
    <xdr:from>
      <xdr:col>3</xdr:col>
      <xdr:colOff>285750</xdr:colOff>
      <xdr:row>35</xdr:row>
      <xdr:rowOff>152400</xdr:rowOff>
    </xdr:from>
    <xdr:to>
      <xdr:col>5</xdr:col>
      <xdr:colOff>400050</xdr:colOff>
      <xdr:row>37</xdr:row>
      <xdr:rowOff>85725</xdr:rowOff>
    </xdr:to>
    <xdr:sp>
      <xdr:nvSpPr>
        <xdr:cNvPr id="2" name="AutoShape 2"/>
        <xdr:cNvSpPr>
          <a:spLocks/>
        </xdr:cNvSpPr>
      </xdr:nvSpPr>
      <xdr:spPr>
        <a:xfrm>
          <a:off x="5638800" y="7324725"/>
          <a:ext cx="1638300" cy="447675"/>
        </a:xfrm>
        <a:prstGeom prst="wedgeRoundRectCallout">
          <a:avLst>
            <a:gd name="adj1" fmla="val -60462"/>
            <a:gd name="adj2" fmla="val 63115"/>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ces 2 lignes pour conservation format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0</xdr:row>
      <xdr:rowOff>47625</xdr:rowOff>
    </xdr:from>
    <xdr:to>
      <xdr:col>4</xdr:col>
      <xdr:colOff>371475</xdr:colOff>
      <xdr:row>3</xdr:row>
      <xdr:rowOff>161925</xdr:rowOff>
    </xdr:to>
    <xdr:sp>
      <xdr:nvSpPr>
        <xdr:cNvPr id="1" name="AutoShape 1"/>
        <xdr:cNvSpPr>
          <a:spLocks/>
        </xdr:cNvSpPr>
      </xdr:nvSpPr>
      <xdr:spPr>
        <a:xfrm>
          <a:off x="5743575" y="47625"/>
          <a:ext cx="1581150" cy="619125"/>
        </a:xfrm>
        <a:prstGeom prst="wedgeRoundRectCallout">
          <a:avLst>
            <a:gd name="adj1" fmla="val -64458"/>
            <a:gd name="adj2" fmla="val 5000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20884"/>
              </a:solidFill>
            </a:rPr>
            <a:t>INSERTION LIGNE ENTRE ces 2 lignes pour conservation format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7"/>
  </sheetPr>
  <dimension ref="A2:G42"/>
  <sheetViews>
    <sheetView zoomScalePageLayoutView="0" workbookViewId="0" topLeftCell="A1">
      <selection activeCell="D2" sqref="D2"/>
    </sheetView>
  </sheetViews>
  <sheetFormatPr defaultColWidth="11.57421875" defaultRowHeight="12.75"/>
  <cols>
    <col min="1" max="1" width="11.421875" style="16" customWidth="1"/>
    <col min="2" max="3" width="32.421875" style="16" bestFit="1" customWidth="1"/>
    <col min="4" max="4" width="35.421875" style="16" bestFit="1" customWidth="1"/>
    <col min="5" max="5" width="18.421875" style="16" bestFit="1" customWidth="1"/>
    <col min="6" max="16384" width="11.421875" style="16" customWidth="1"/>
  </cols>
  <sheetData>
    <row r="2" ht="13.5">
      <c r="A2" s="18" t="s">
        <v>28</v>
      </c>
    </row>
    <row r="4" ht="13.5">
      <c r="A4" s="43" t="s">
        <v>419</v>
      </c>
    </row>
    <row r="5" ht="13.5">
      <c r="A5" s="43" t="s">
        <v>474</v>
      </c>
    </row>
    <row r="6" spans="1:4" ht="13.5">
      <c r="A6" s="89" t="s">
        <v>272</v>
      </c>
      <c r="B6" s="90"/>
      <c r="C6" s="90"/>
      <c r="D6" s="90"/>
    </row>
    <row r="7" ht="13.5">
      <c r="A7" s="43"/>
    </row>
    <row r="8" ht="13.5">
      <c r="E8" s="1" t="s">
        <v>420</v>
      </c>
    </row>
    <row r="9" spans="1:5" ht="13.5">
      <c r="A9" s="176">
        <v>1</v>
      </c>
      <c r="B9" s="187" t="s">
        <v>421</v>
      </c>
      <c r="C9" s="13" t="s">
        <v>422</v>
      </c>
      <c r="D9" s="2" t="s">
        <v>423</v>
      </c>
      <c r="E9" s="3" t="s">
        <v>424</v>
      </c>
    </row>
    <row r="10" spans="1:5" ht="13.5">
      <c r="A10" s="177"/>
      <c r="B10" s="188"/>
      <c r="C10" s="4" t="s">
        <v>425</v>
      </c>
      <c r="D10" s="2"/>
      <c r="E10" s="3" t="s">
        <v>424</v>
      </c>
    </row>
    <row r="11" spans="1:5" ht="51" customHeight="1">
      <c r="A11" s="177"/>
      <c r="B11" s="188"/>
      <c r="C11" s="5" t="s">
        <v>52</v>
      </c>
      <c r="D11" s="4"/>
      <c r="E11" s="3" t="s">
        <v>51</v>
      </c>
    </row>
    <row r="12" spans="1:5" ht="13.5">
      <c r="A12" s="177"/>
      <c r="B12" s="188"/>
      <c r="C12" s="5" t="s">
        <v>53</v>
      </c>
      <c r="D12" s="4"/>
      <c r="E12" s="3" t="s">
        <v>424</v>
      </c>
    </row>
    <row r="13" spans="1:5" ht="13.5">
      <c r="A13" s="177"/>
      <c r="B13" s="188"/>
      <c r="C13" s="6" t="s">
        <v>54</v>
      </c>
      <c r="D13" s="2"/>
      <c r="E13" s="3" t="s">
        <v>424</v>
      </c>
    </row>
    <row r="14" spans="1:5" ht="25.5" customHeight="1">
      <c r="A14" s="177"/>
      <c r="B14" s="188"/>
      <c r="C14" s="6" t="s">
        <v>55</v>
      </c>
      <c r="D14" s="2"/>
      <c r="E14" s="3" t="s">
        <v>424</v>
      </c>
    </row>
    <row r="15" spans="1:5" ht="25.5" customHeight="1">
      <c r="A15" s="177"/>
      <c r="B15" s="188"/>
      <c r="C15" s="5" t="s">
        <v>153</v>
      </c>
      <c r="D15" s="7"/>
      <c r="E15" s="3" t="s">
        <v>424</v>
      </c>
    </row>
    <row r="16" spans="1:7" ht="25.5" customHeight="1">
      <c r="A16" s="176">
        <v>2</v>
      </c>
      <c r="B16" s="184" t="s">
        <v>293</v>
      </c>
      <c r="C16" s="9" t="s">
        <v>426</v>
      </c>
      <c r="D16" s="10" t="s">
        <v>427</v>
      </c>
      <c r="E16" s="3" t="s">
        <v>240</v>
      </c>
      <c r="F16" s="182" t="s">
        <v>273</v>
      </c>
      <c r="G16" s="183"/>
    </row>
    <row r="17" spans="1:7" ht="36" customHeight="1">
      <c r="A17" s="177"/>
      <c r="B17" s="185"/>
      <c r="C17" s="9" t="s">
        <v>63</v>
      </c>
      <c r="D17" s="2"/>
      <c r="E17" s="3" t="s">
        <v>57</v>
      </c>
      <c r="F17" s="182"/>
      <c r="G17" s="183"/>
    </row>
    <row r="18" spans="1:7" ht="25.5" customHeight="1">
      <c r="A18" s="178"/>
      <c r="B18" s="186"/>
      <c r="C18" s="9" t="s">
        <v>428</v>
      </c>
      <c r="D18" s="2"/>
      <c r="E18" s="3" t="s">
        <v>428</v>
      </c>
      <c r="F18" s="182"/>
      <c r="G18" s="183"/>
    </row>
    <row r="19" spans="1:5" ht="13.5">
      <c r="A19" s="176">
        <v>3</v>
      </c>
      <c r="B19" s="179" t="s">
        <v>429</v>
      </c>
      <c r="C19" s="167" t="s">
        <v>58</v>
      </c>
      <c r="D19" s="169"/>
      <c r="E19" s="3" t="s">
        <v>59</v>
      </c>
    </row>
    <row r="20" spans="1:5" ht="13.5">
      <c r="A20" s="177"/>
      <c r="B20" s="180"/>
      <c r="C20" s="168"/>
      <c r="D20" s="170"/>
      <c r="E20" s="3" t="s">
        <v>60</v>
      </c>
    </row>
    <row r="21" spans="1:5" ht="70.5" customHeight="1">
      <c r="A21" s="177"/>
      <c r="B21" s="180"/>
      <c r="C21" s="5" t="s">
        <v>62</v>
      </c>
      <c r="D21" s="2"/>
      <c r="E21" s="3" t="s">
        <v>61</v>
      </c>
    </row>
    <row r="22" spans="1:5" ht="13.5">
      <c r="A22" s="177"/>
      <c r="B22" s="180"/>
      <c r="C22" s="167" t="s">
        <v>64</v>
      </c>
      <c r="D22" s="5" t="s">
        <v>66</v>
      </c>
      <c r="E22" s="3" t="s">
        <v>65</v>
      </c>
    </row>
    <row r="23" spans="1:5" ht="13.5">
      <c r="A23" s="177"/>
      <c r="B23" s="180"/>
      <c r="C23" s="173"/>
      <c r="D23" s="5" t="s">
        <v>68</v>
      </c>
      <c r="E23" s="3" t="s">
        <v>67</v>
      </c>
    </row>
    <row r="24" spans="1:5" ht="13.5">
      <c r="A24" s="177"/>
      <c r="B24" s="180"/>
      <c r="C24" s="173"/>
      <c r="D24" s="5" t="s">
        <v>70</v>
      </c>
      <c r="E24" s="3" t="s">
        <v>69</v>
      </c>
    </row>
    <row r="25" spans="1:6" ht="25.5" customHeight="1">
      <c r="A25" s="177"/>
      <c r="B25" s="180"/>
      <c r="C25" s="173"/>
      <c r="D25" s="5" t="s">
        <v>72</v>
      </c>
      <c r="E25" s="3" t="s">
        <v>71</v>
      </c>
      <c r="F25" s="61"/>
    </row>
    <row r="26" spans="1:6" ht="27.75">
      <c r="A26" s="177"/>
      <c r="B26" s="180"/>
      <c r="C26" s="173"/>
      <c r="D26" s="5" t="s">
        <v>74</v>
      </c>
      <c r="E26" s="3" t="s">
        <v>73</v>
      </c>
      <c r="F26" s="61"/>
    </row>
    <row r="27" spans="1:6" ht="25.5" customHeight="1">
      <c r="A27" s="177"/>
      <c r="B27" s="180"/>
      <c r="C27" s="5" t="s">
        <v>76</v>
      </c>
      <c r="E27" s="3" t="s">
        <v>75</v>
      </c>
      <c r="F27" s="11" t="s">
        <v>430</v>
      </c>
    </row>
    <row r="28" spans="1:6" ht="27.75">
      <c r="A28" s="177"/>
      <c r="B28" s="180"/>
      <c r="C28" s="171" t="s">
        <v>79</v>
      </c>
      <c r="D28" s="5" t="s">
        <v>26</v>
      </c>
      <c r="E28" s="3" t="s">
        <v>77</v>
      </c>
      <c r="F28" s="11" t="s">
        <v>430</v>
      </c>
    </row>
    <row r="29" spans="1:6" ht="39" customHeight="1">
      <c r="A29" s="177"/>
      <c r="B29" s="180"/>
      <c r="C29" s="172"/>
      <c r="D29" s="5" t="s">
        <v>27</v>
      </c>
      <c r="E29" s="3" t="s">
        <v>78</v>
      </c>
      <c r="F29" s="11" t="s">
        <v>430</v>
      </c>
    </row>
    <row r="30" spans="1:6" ht="25.5" customHeight="1">
      <c r="A30" s="177"/>
      <c r="B30" s="180"/>
      <c r="C30" s="5" t="s">
        <v>488</v>
      </c>
      <c r="D30" s="2"/>
      <c r="E30" s="3" t="s">
        <v>487</v>
      </c>
      <c r="F30" s="11" t="s">
        <v>430</v>
      </c>
    </row>
    <row r="31" spans="1:6" ht="45" customHeight="1">
      <c r="A31" s="177"/>
      <c r="B31" s="180"/>
      <c r="C31" s="5" t="s">
        <v>490</v>
      </c>
      <c r="D31" s="2"/>
      <c r="E31" s="3" t="s">
        <v>489</v>
      </c>
      <c r="F31" s="11" t="s">
        <v>430</v>
      </c>
    </row>
    <row r="32" spans="1:6" ht="25.5" customHeight="1">
      <c r="A32" s="178"/>
      <c r="B32" s="181"/>
      <c r="C32" s="5" t="s">
        <v>492</v>
      </c>
      <c r="D32" s="2"/>
      <c r="E32" s="3" t="s">
        <v>491</v>
      </c>
      <c r="F32" s="11" t="s">
        <v>430</v>
      </c>
    </row>
    <row r="33" spans="1:5" ht="29.25" customHeight="1">
      <c r="A33" s="176">
        <v>4</v>
      </c>
      <c r="B33" s="184" t="s">
        <v>431</v>
      </c>
      <c r="C33" s="2" t="s">
        <v>43</v>
      </c>
      <c r="D33" s="2"/>
      <c r="E33" s="12" t="s">
        <v>101</v>
      </c>
    </row>
    <row r="34" spans="1:5" ht="27.75">
      <c r="A34" s="177"/>
      <c r="B34" s="185"/>
      <c r="C34" s="9" t="s">
        <v>414</v>
      </c>
      <c r="D34" s="2"/>
      <c r="E34" s="12" t="s">
        <v>101</v>
      </c>
    </row>
    <row r="35" spans="1:5" ht="27.75">
      <c r="A35" s="177"/>
      <c r="B35" s="185"/>
      <c r="C35" s="9" t="s">
        <v>94</v>
      </c>
      <c r="D35" s="2"/>
      <c r="E35" s="12" t="s">
        <v>101</v>
      </c>
    </row>
    <row r="36" spans="1:5" ht="27.75">
      <c r="A36" s="177"/>
      <c r="B36" s="185"/>
      <c r="C36" s="9" t="s">
        <v>99</v>
      </c>
      <c r="D36" s="2"/>
      <c r="E36" s="12" t="s">
        <v>101</v>
      </c>
    </row>
    <row r="37" spans="1:5" ht="55.5">
      <c r="A37" s="177"/>
      <c r="B37" s="185"/>
      <c r="C37" s="9" t="s">
        <v>102</v>
      </c>
      <c r="D37" s="2"/>
      <c r="E37" s="12" t="s">
        <v>101</v>
      </c>
    </row>
    <row r="38" spans="1:5" ht="42">
      <c r="A38" s="178"/>
      <c r="B38" s="186"/>
      <c r="C38" s="9" t="s">
        <v>109</v>
      </c>
      <c r="D38" s="2"/>
      <c r="E38" s="12" t="s">
        <v>101</v>
      </c>
    </row>
    <row r="39" spans="1:5" ht="27.75">
      <c r="A39" s="175">
        <v>5</v>
      </c>
      <c r="B39" s="174" t="s">
        <v>36</v>
      </c>
      <c r="C39" s="9" t="s">
        <v>493</v>
      </c>
      <c r="D39" s="2"/>
      <c r="E39" s="3" t="s">
        <v>494</v>
      </c>
    </row>
    <row r="40" spans="1:5" ht="13.5">
      <c r="A40" s="175"/>
      <c r="B40" s="174"/>
      <c r="C40" s="9" t="s">
        <v>38</v>
      </c>
      <c r="D40" s="2"/>
      <c r="E40" s="12" t="s">
        <v>37</v>
      </c>
    </row>
    <row r="42" spans="1:5" ht="113.25" customHeight="1">
      <c r="A42" s="166" t="s">
        <v>290</v>
      </c>
      <c r="B42" s="166"/>
      <c r="C42" s="166"/>
      <c r="D42" s="166"/>
      <c r="E42" s="166"/>
    </row>
  </sheetData>
  <sheetProtection password="B846" sheet="1"/>
  <mergeCells count="16">
    <mergeCell ref="F16:G18"/>
    <mergeCell ref="B33:B38"/>
    <mergeCell ref="A9:A15"/>
    <mergeCell ref="B9:B15"/>
    <mergeCell ref="A16:A18"/>
    <mergeCell ref="B16:B18"/>
    <mergeCell ref="A42:E42"/>
    <mergeCell ref="C19:C20"/>
    <mergeCell ref="D19:D20"/>
    <mergeCell ref="C28:C29"/>
    <mergeCell ref="C22:C26"/>
    <mergeCell ref="B39:B40"/>
    <mergeCell ref="A39:A40"/>
    <mergeCell ref="A19:A32"/>
    <mergeCell ref="B19:B32"/>
    <mergeCell ref="A33:A38"/>
  </mergeCells>
  <printOptions/>
  <pageMargins left="0.787401575" right="0.787401575" top="0.984251969" bottom="0.984251969" header="0.4921259845" footer="0.492125984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55"/>
  <sheetViews>
    <sheetView zoomScalePageLayoutView="0" workbookViewId="0" topLeftCell="A49">
      <selection activeCell="A63" sqref="A63"/>
    </sheetView>
  </sheetViews>
  <sheetFormatPr defaultColWidth="11.57421875" defaultRowHeight="12.75"/>
  <cols>
    <col min="1" max="1" width="80.00390625" style="16" bestFit="1" customWidth="1"/>
    <col min="2" max="4" width="11.421875" style="16" customWidth="1"/>
    <col min="5" max="5" width="26.00390625" style="16" customWidth="1"/>
    <col min="6" max="16384" width="11.421875" style="16" customWidth="1"/>
  </cols>
  <sheetData>
    <row r="1" spans="1:9" ht="13.5">
      <c r="A1" s="108" t="s">
        <v>249</v>
      </c>
      <c r="B1" s="69"/>
      <c r="C1" s="69"/>
      <c r="D1" s="69"/>
      <c r="E1" s="69"/>
      <c r="F1" s="69"/>
      <c r="G1" s="69"/>
      <c r="H1" s="69"/>
      <c r="I1" s="69"/>
    </row>
    <row r="2" spans="1:9" ht="13.5">
      <c r="A2" s="69"/>
      <c r="B2" s="69"/>
      <c r="C2" s="69"/>
      <c r="D2" s="120"/>
      <c r="E2" s="69"/>
      <c r="F2" s="69"/>
      <c r="G2" s="69"/>
      <c r="H2" s="69"/>
      <c r="I2" s="69"/>
    </row>
    <row r="3" spans="1:9" ht="13.5">
      <c r="A3" s="69"/>
      <c r="B3" s="69"/>
      <c r="C3" s="69"/>
      <c r="D3" s="120"/>
      <c r="E3" s="69"/>
      <c r="F3" s="69"/>
      <c r="G3" s="69"/>
      <c r="H3" s="69"/>
      <c r="I3" s="69"/>
    </row>
    <row r="4" spans="1:9" ht="27" customHeight="1">
      <c r="A4" s="125"/>
      <c r="B4" s="126" t="s">
        <v>206</v>
      </c>
      <c r="C4" s="126" t="s">
        <v>507</v>
      </c>
      <c r="D4" s="126" t="s">
        <v>508</v>
      </c>
      <c r="E4" s="69"/>
      <c r="F4" s="69"/>
      <c r="G4" s="69"/>
      <c r="H4" s="69"/>
      <c r="I4" s="69"/>
    </row>
    <row r="5" spans="1:9" ht="13.5">
      <c r="A5" s="125" t="s">
        <v>29</v>
      </c>
      <c r="B5" s="126">
        <v>0</v>
      </c>
      <c r="C5" s="85"/>
      <c r="D5" s="85"/>
      <c r="E5" s="69"/>
      <c r="F5" s="69"/>
      <c r="G5" s="69"/>
      <c r="H5" s="69"/>
      <c r="I5" s="69"/>
    </row>
    <row r="6" spans="1:9" ht="69.75">
      <c r="A6" s="125" t="s">
        <v>30</v>
      </c>
      <c r="B6" s="132" t="s">
        <v>207</v>
      </c>
      <c r="C6" s="85"/>
      <c r="D6" s="85"/>
      <c r="E6" s="69"/>
      <c r="F6" s="69"/>
      <c r="G6" s="69"/>
      <c r="H6" s="69"/>
      <c r="I6" s="69"/>
    </row>
    <row r="7" spans="1:9" ht="63" customHeight="1">
      <c r="A7" s="125" t="s">
        <v>31</v>
      </c>
      <c r="B7" s="132" t="s">
        <v>24</v>
      </c>
      <c r="C7" s="85"/>
      <c r="D7" s="85"/>
      <c r="E7" s="69"/>
      <c r="F7" s="69"/>
      <c r="G7" s="69"/>
      <c r="H7" s="69"/>
      <c r="I7" s="69"/>
    </row>
    <row r="8" spans="1:9" ht="13.5" customHeight="1">
      <c r="A8" s="127"/>
      <c r="B8" s="128"/>
      <c r="C8" s="129">
        <f>SUM(C5:C7)</f>
        <v>0</v>
      </c>
      <c r="D8" s="129">
        <f>SUM(D5:D7)</f>
        <v>0</v>
      </c>
      <c r="E8" s="69"/>
      <c r="F8" s="69"/>
      <c r="G8" s="69"/>
      <c r="H8" s="69"/>
      <c r="I8" s="69"/>
    </row>
    <row r="9" spans="1:9" ht="13.5">
      <c r="A9" s="69"/>
      <c r="B9" s="69"/>
      <c r="C9" s="69"/>
      <c r="D9" s="130"/>
      <c r="E9" s="69"/>
      <c r="F9" s="69"/>
      <c r="G9" s="69"/>
      <c r="H9" s="69"/>
      <c r="I9" s="69"/>
    </row>
    <row r="10" spans="1:9" ht="13.5" customHeight="1">
      <c r="A10" s="155" t="s">
        <v>32</v>
      </c>
      <c r="B10" s="69"/>
      <c r="C10" s="69"/>
      <c r="D10" s="120"/>
      <c r="E10" s="131"/>
      <c r="F10" s="69"/>
      <c r="G10" s="69"/>
      <c r="H10" s="69"/>
      <c r="I10" s="69"/>
    </row>
    <row r="11" spans="1:9" ht="27" customHeight="1">
      <c r="A11" s="125"/>
      <c r="B11" s="126" t="s">
        <v>206</v>
      </c>
      <c r="C11" s="126" t="s">
        <v>507</v>
      </c>
      <c r="D11" s="126" t="s">
        <v>508</v>
      </c>
      <c r="E11" s="69"/>
      <c r="F11" s="69"/>
      <c r="G11" s="69"/>
      <c r="H11" s="69"/>
      <c r="I11" s="69"/>
    </row>
    <row r="12" spans="1:9" ht="69.75">
      <c r="A12" s="157" t="s">
        <v>33</v>
      </c>
      <c r="B12" s="156" t="s">
        <v>207</v>
      </c>
      <c r="C12" s="85"/>
      <c r="D12" s="85"/>
      <c r="E12" s="69"/>
      <c r="F12" s="69"/>
      <c r="G12" s="69"/>
      <c r="H12" s="69"/>
      <c r="I12" s="69"/>
    </row>
    <row r="13" spans="1:9" ht="27.75">
      <c r="A13" s="159" t="s">
        <v>34</v>
      </c>
      <c r="B13" s="156" t="s">
        <v>35</v>
      </c>
      <c r="C13" s="85"/>
      <c r="D13" s="85"/>
      <c r="E13" s="260" t="s">
        <v>17</v>
      </c>
      <c r="F13" s="69"/>
      <c r="G13" s="69"/>
      <c r="H13" s="69"/>
      <c r="I13" s="69"/>
    </row>
    <row r="14" spans="1:9" ht="27.75">
      <c r="A14" s="159" t="s">
        <v>13</v>
      </c>
      <c r="B14" s="156" t="s">
        <v>35</v>
      </c>
      <c r="C14" s="85"/>
      <c r="D14" s="85"/>
      <c r="E14" s="260"/>
      <c r="F14" s="69"/>
      <c r="G14" s="69"/>
      <c r="H14" s="69"/>
      <c r="I14" s="69"/>
    </row>
    <row r="15" spans="1:9" ht="27.75">
      <c r="A15" s="159" t="s">
        <v>14</v>
      </c>
      <c r="B15" s="156" t="s">
        <v>35</v>
      </c>
      <c r="C15" s="85"/>
      <c r="D15" s="85"/>
      <c r="E15" s="260"/>
      <c r="F15" s="69"/>
      <c r="G15" s="69"/>
      <c r="H15" s="69"/>
      <c r="I15" s="69"/>
    </row>
    <row r="16" spans="1:9" ht="27.75">
      <c r="A16" s="159" t="s">
        <v>15</v>
      </c>
      <c r="B16" s="156" t="s">
        <v>35</v>
      </c>
      <c r="C16" s="85"/>
      <c r="D16" s="85"/>
      <c r="E16" s="260"/>
      <c r="F16" s="69"/>
      <c r="G16" s="69"/>
      <c r="H16" s="69"/>
      <c r="I16" s="69"/>
    </row>
    <row r="17" spans="1:9" ht="27.75">
      <c r="A17" s="159" t="s">
        <v>16</v>
      </c>
      <c r="B17" s="261" t="s">
        <v>35</v>
      </c>
      <c r="C17" s="263"/>
      <c r="D17" s="263"/>
      <c r="E17" s="260"/>
      <c r="F17" s="69"/>
      <c r="G17" s="69"/>
      <c r="H17" s="69"/>
      <c r="I17" s="69"/>
    </row>
    <row r="18" spans="1:9" ht="27.75">
      <c r="A18" s="161" t="s">
        <v>18</v>
      </c>
      <c r="B18" s="262"/>
      <c r="C18" s="264"/>
      <c r="D18" s="264"/>
      <c r="E18" s="160"/>
      <c r="F18" s="69"/>
      <c r="G18" s="69"/>
      <c r="H18" s="69"/>
      <c r="I18" s="69"/>
    </row>
    <row r="19" spans="1:9" ht="29.25" customHeight="1">
      <c r="A19" s="158" t="s">
        <v>1</v>
      </c>
      <c r="B19" s="132" t="s">
        <v>207</v>
      </c>
      <c r="C19" s="85"/>
      <c r="D19" s="85"/>
      <c r="E19" s="69"/>
      <c r="F19" s="69"/>
      <c r="G19" s="69"/>
      <c r="H19" s="69"/>
      <c r="I19" s="69"/>
    </row>
    <row r="20" spans="1:9" ht="29.25" customHeight="1">
      <c r="A20" s="162" t="s">
        <v>19</v>
      </c>
      <c r="B20" s="132" t="s">
        <v>35</v>
      </c>
      <c r="C20" s="85"/>
      <c r="D20" s="85"/>
      <c r="E20" s="260" t="s">
        <v>25</v>
      </c>
      <c r="F20" s="69"/>
      <c r="G20" s="69"/>
      <c r="H20" s="69"/>
      <c r="I20" s="69"/>
    </row>
    <row r="21" spans="1:9" ht="29.25" customHeight="1">
      <c r="A21" s="162" t="s">
        <v>20</v>
      </c>
      <c r="B21" s="132" t="s">
        <v>35</v>
      </c>
      <c r="C21" s="85"/>
      <c r="D21" s="85"/>
      <c r="E21" s="260"/>
      <c r="F21" s="69"/>
      <c r="G21" s="69"/>
      <c r="H21" s="69"/>
      <c r="I21" s="69"/>
    </row>
    <row r="22" spans="1:9" ht="29.25" customHeight="1">
      <c r="A22" s="162" t="s">
        <v>21</v>
      </c>
      <c r="B22" s="132" t="s">
        <v>35</v>
      </c>
      <c r="C22" s="85"/>
      <c r="D22" s="85"/>
      <c r="E22" s="260"/>
      <c r="F22" s="69"/>
      <c r="G22" s="69"/>
      <c r="H22" s="69"/>
      <c r="I22" s="69"/>
    </row>
    <row r="23" spans="1:9" ht="29.25" customHeight="1">
      <c r="A23" s="162" t="s">
        <v>22</v>
      </c>
      <c r="B23" s="132" t="s">
        <v>35</v>
      </c>
      <c r="C23" s="85"/>
      <c r="D23" s="85"/>
      <c r="E23" s="260"/>
      <c r="F23" s="69"/>
      <c r="G23" s="69"/>
      <c r="H23" s="69"/>
      <c r="I23" s="69"/>
    </row>
    <row r="24" spans="1:9" ht="29.25" customHeight="1">
      <c r="A24" s="162" t="s">
        <v>23</v>
      </c>
      <c r="B24" s="132" t="s">
        <v>35</v>
      </c>
      <c r="C24" s="85"/>
      <c r="D24" s="85"/>
      <c r="E24" s="260"/>
      <c r="F24" s="69"/>
      <c r="G24" s="69"/>
      <c r="H24" s="69"/>
      <c r="I24" s="69"/>
    </row>
    <row r="25" spans="1:9" ht="13.5" customHeight="1">
      <c r="A25" s="127"/>
      <c r="B25" s="133"/>
      <c r="C25" s="134">
        <f>SUM(C12:C24)</f>
        <v>0</v>
      </c>
      <c r="D25" s="134">
        <f>SUM(D12:D24)</f>
        <v>0</v>
      </c>
      <c r="E25" s="69"/>
      <c r="F25" s="69"/>
      <c r="G25" s="69"/>
      <c r="H25" s="69"/>
      <c r="I25" s="69"/>
    </row>
    <row r="26" spans="1:9" ht="13.5" customHeight="1">
      <c r="A26" s="127"/>
      <c r="B26" s="133"/>
      <c r="C26" s="134"/>
      <c r="D26" s="134"/>
      <c r="E26" s="69"/>
      <c r="F26" s="69"/>
      <c r="G26" s="69"/>
      <c r="H26" s="69"/>
      <c r="I26" s="69"/>
    </row>
    <row r="27" spans="1:9" ht="13.5" customHeight="1">
      <c r="A27" s="127"/>
      <c r="B27" s="133"/>
      <c r="C27" s="134"/>
      <c r="D27" s="134"/>
      <c r="E27" s="69"/>
      <c r="F27" s="69"/>
      <c r="G27" s="69"/>
      <c r="H27" s="69"/>
      <c r="I27" s="69"/>
    </row>
    <row r="28" spans="1:9" ht="39.75" customHeight="1">
      <c r="A28" s="164" t="s">
        <v>4</v>
      </c>
      <c r="B28" s="133"/>
      <c r="C28" s="134"/>
      <c r="D28" s="134"/>
      <c r="E28" s="69"/>
      <c r="F28" s="69"/>
      <c r="G28" s="69"/>
      <c r="H28" s="69"/>
      <c r="I28" s="69"/>
    </row>
    <row r="29" spans="1:9" ht="13.5" customHeight="1">
      <c r="A29" s="127"/>
      <c r="B29" s="133"/>
      <c r="C29" s="134"/>
      <c r="D29" s="134"/>
      <c r="E29" s="69"/>
      <c r="F29" s="69"/>
      <c r="G29" s="69"/>
      <c r="H29" s="69"/>
      <c r="I29" s="69"/>
    </row>
    <row r="30" spans="1:9" ht="13.5" customHeight="1">
      <c r="A30" s="163" t="s">
        <v>3</v>
      </c>
      <c r="B30" s="133"/>
      <c r="C30" s="134"/>
      <c r="D30" s="134"/>
      <c r="E30" s="69"/>
      <c r="F30" s="69"/>
      <c r="G30" s="69"/>
      <c r="H30" s="69"/>
      <c r="I30" s="69"/>
    </row>
    <row r="31" spans="1:9" ht="13.5" customHeight="1">
      <c r="A31" s="127"/>
      <c r="B31" s="133"/>
      <c r="C31" s="134"/>
      <c r="D31" s="134"/>
      <c r="E31" s="69"/>
      <c r="F31" s="69"/>
      <c r="G31" s="69"/>
      <c r="H31" s="69"/>
      <c r="I31" s="69"/>
    </row>
    <row r="32" spans="1:9" ht="29.25" customHeight="1">
      <c r="A32" s="92"/>
      <c r="B32" s="126" t="s">
        <v>206</v>
      </c>
      <c r="C32" s="126" t="s">
        <v>507</v>
      </c>
      <c r="D32" s="126" t="s">
        <v>508</v>
      </c>
      <c r="E32" s="69"/>
      <c r="F32" s="69"/>
      <c r="G32" s="69"/>
      <c r="H32" s="69"/>
      <c r="I32" s="69"/>
    </row>
    <row r="33" spans="1:9" ht="45.75" customHeight="1">
      <c r="A33" s="125" t="s">
        <v>5</v>
      </c>
      <c r="B33" s="132" t="s">
        <v>207</v>
      </c>
      <c r="C33" s="85"/>
      <c r="D33" s="85"/>
      <c r="E33" s="69"/>
      <c r="F33" s="69"/>
      <c r="G33" s="69"/>
      <c r="H33" s="69"/>
      <c r="I33" s="69"/>
    </row>
    <row r="34" spans="1:9" ht="26.25" customHeight="1">
      <c r="A34" s="125" t="s">
        <v>6</v>
      </c>
      <c r="B34" s="132" t="s">
        <v>207</v>
      </c>
      <c r="C34" s="85"/>
      <c r="D34" s="85"/>
      <c r="E34" s="69"/>
      <c r="F34" s="69"/>
      <c r="G34" s="69"/>
      <c r="H34" s="69"/>
      <c r="I34" s="69"/>
    </row>
    <row r="35" spans="1:9" ht="26.25" customHeight="1">
      <c r="A35" s="125" t="s">
        <v>7</v>
      </c>
      <c r="B35" s="132" t="s">
        <v>207</v>
      </c>
      <c r="C35" s="85"/>
      <c r="D35" s="85"/>
      <c r="E35" s="69"/>
      <c r="F35" s="69"/>
      <c r="G35" s="69"/>
      <c r="H35" s="69"/>
      <c r="I35" s="69"/>
    </row>
    <row r="36" spans="1:9" ht="26.25" customHeight="1">
      <c r="A36" s="125" t="s">
        <v>8</v>
      </c>
      <c r="B36" s="132" t="s">
        <v>207</v>
      </c>
      <c r="C36" s="85"/>
      <c r="D36" s="85"/>
      <c r="E36" s="69"/>
      <c r="F36" s="69"/>
      <c r="G36" s="69"/>
      <c r="H36" s="69"/>
      <c r="I36" s="69"/>
    </row>
    <row r="37" spans="1:9" ht="26.25" customHeight="1">
      <c r="A37" s="125" t="s">
        <v>9</v>
      </c>
      <c r="B37" s="132" t="s">
        <v>207</v>
      </c>
      <c r="C37" s="85"/>
      <c r="D37" s="85"/>
      <c r="E37" s="69"/>
      <c r="F37" s="69"/>
      <c r="G37" s="69"/>
      <c r="H37" s="69"/>
      <c r="I37" s="69"/>
    </row>
    <row r="38" spans="1:9" ht="26.25" customHeight="1">
      <c r="A38" s="125" t="s">
        <v>10</v>
      </c>
      <c r="B38" s="132" t="s">
        <v>207</v>
      </c>
      <c r="C38" s="85"/>
      <c r="D38" s="85"/>
      <c r="E38" s="69"/>
      <c r="F38" s="69"/>
      <c r="G38" s="69"/>
      <c r="H38" s="69"/>
      <c r="I38" s="69"/>
    </row>
    <row r="39" spans="1:9" ht="39" customHeight="1">
      <c r="A39" s="125" t="s">
        <v>11</v>
      </c>
      <c r="B39" s="132" t="s">
        <v>207</v>
      </c>
      <c r="C39" s="85"/>
      <c r="D39" s="85"/>
      <c r="E39" s="69"/>
      <c r="F39" s="69"/>
      <c r="G39" s="69"/>
      <c r="H39" s="69"/>
      <c r="I39" s="69"/>
    </row>
    <row r="40" spans="1:9" ht="38.25" customHeight="1">
      <c r="A40" s="125" t="s">
        <v>12</v>
      </c>
      <c r="B40" s="132" t="s">
        <v>24</v>
      </c>
      <c r="C40" s="85"/>
      <c r="D40" s="85"/>
      <c r="E40" s="69"/>
      <c r="F40" s="69"/>
      <c r="G40" s="69"/>
      <c r="H40" s="69"/>
      <c r="I40" s="69"/>
    </row>
    <row r="41" spans="1:9" ht="13.5" customHeight="1">
      <c r="A41" s="127"/>
      <c r="B41" s="133"/>
      <c r="C41" s="134">
        <f>SUM(C33:C40)</f>
        <v>0</v>
      </c>
      <c r="D41" s="134">
        <f>SUM(D33:D40)</f>
        <v>0</v>
      </c>
      <c r="E41" s="69"/>
      <c r="F41" s="69"/>
      <c r="G41" s="69"/>
      <c r="H41" s="69"/>
      <c r="I41" s="69"/>
    </row>
    <row r="42" spans="1:9" ht="13.5" customHeight="1">
      <c r="A42" s="127"/>
      <c r="B42" s="133"/>
      <c r="C42" s="134"/>
      <c r="D42" s="134"/>
      <c r="E42" s="69"/>
      <c r="F42" s="69"/>
      <c r="G42" s="69"/>
      <c r="H42" s="69"/>
      <c r="I42" s="69"/>
    </row>
    <row r="43" spans="1:9" ht="13.5" customHeight="1">
      <c r="A43" s="127"/>
      <c r="B43" s="133"/>
      <c r="C43" s="134"/>
      <c r="D43" s="134"/>
      <c r="E43" s="69"/>
      <c r="F43" s="69"/>
      <c r="G43" s="69"/>
      <c r="H43" s="69"/>
      <c r="I43" s="69"/>
    </row>
    <row r="44" spans="1:9" ht="13.5">
      <c r="A44" s="69"/>
      <c r="B44" s="69"/>
      <c r="C44" s="93" t="s">
        <v>502</v>
      </c>
      <c r="D44" s="93" t="s">
        <v>503</v>
      </c>
      <c r="E44" s="69"/>
      <c r="F44" s="69"/>
      <c r="G44" s="69"/>
      <c r="H44" s="69"/>
      <c r="I44" s="69"/>
    </row>
    <row r="45" spans="1:9" ht="13.5">
      <c r="A45" s="114" t="s">
        <v>249</v>
      </c>
      <c r="B45" s="135"/>
      <c r="C45" s="165">
        <f>IF(C8&lt;15,C8,IF(C8+C25&lt;40,C8+C25,C8+C25+C41))</f>
        <v>0</v>
      </c>
      <c r="D45" s="165">
        <f>IF(D8&lt;15,D8,IF(D8+D25&lt;40,D8+D25,D8+D25+D41))</f>
        <v>0</v>
      </c>
      <c r="E45" s="69"/>
      <c r="F45" s="69"/>
      <c r="G45" s="69"/>
      <c r="H45" s="69"/>
      <c r="I45" s="69"/>
    </row>
    <row r="46" spans="1:9" ht="13.5">
      <c r="A46" s="69"/>
      <c r="B46" s="69"/>
      <c r="C46" s="69"/>
      <c r="D46" s="69"/>
      <c r="E46" s="69"/>
      <c r="F46" s="69"/>
      <c r="G46" s="69"/>
      <c r="H46" s="69"/>
      <c r="I46" s="69"/>
    </row>
    <row r="47" spans="1:9" ht="51" customHeight="1">
      <c r="A47" s="235" t="s">
        <v>283</v>
      </c>
      <c r="B47" s="236"/>
      <c r="C47" s="236"/>
      <c r="D47" s="237"/>
      <c r="E47" s="69"/>
      <c r="F47" s="69"/>
      <c r="G47" s="69"/>
      <c r="H47" s="69"/>
      <c r="I47" s="69"/>
    </row>
    <row r="48" spans="1:9" ht="13.5">
      <c r="A48" s="69"/>
      <c r="B48" s="69"/>
      <c r="C48" s="69"/>
      <c r="D48" s="69"/>
      <c r="E48" s="69"/>
      <c r="F48" s="69"/>
      <c r="G48" s="69"/>
      <c r="H48" s="69"/>
      <c r="I48" s="69"/>
    </row>
    <row r="49" spans="1:9" ht="13.5">
      <c r="A49" s="69" t="s">
        <v>2</v>
      </c>
      <c r="B49" s="69"/>
      <c r="C49" s="69"/>
      <c r="D49" s="69"/>
      <c r="E49" s="69"/>
      <c r="F49" s="69"/>
      <c r="G49" s="69"/>
      <c r="H49" s="69"/>
      <c r="I49" s="69"/>
    </row>
    <row r="50" spans="1:9" ht="117.75" customHeight="1">
      <c r="A50" s="258" t="s">
        <v>0</v>
      </c>
      <c r="B50" s="259"/>
      <c r="C50" s="259"/>
      <c r="D50" s="259"/>
      <c r="E50" s="69"/>
      <c r="F50" s="69"/>
      <c r="G50" s="69"/>
      <c r="H50" s="69"/>
      <c r="I50" s="69"/>
    </row>
    <row r="51" spans="1:9" ht="117.75" customHeight="1">
      <c r="A51" s="234" t="s">
        <v>243</v>
      </c>
      <c r="B51" s="234"/>
      <c r="C51" s="234"/>
      <c r="D51" s="234"/>
      <c r="E51" s="234"/>
      <c r="F51" s="141"/>
      <c r="G51" s="69"/>
      <c r="H51" s="69"/>
      <c r="I51" s="69"/>
    </row>
    <row r="52" spans="1:9" ht="13.5">
      <c r="A52" s="69"/>
      <c r="B52" s="69"/>
      <c r="C52" s="69"/>
      <c r="D52" s="69"/>
      <c r="E52"/>
      <c r="F52"/>
      <c r="G52"/>
      <c r="H52" s="69"/>
      <c r="I52" s="69"/>
    </row>
    <row r="53" spans="1:9" ht="29.25" customHeight="1">
      <c r="A53" s="122" t="s">
        <v>352</v>
      </c>
      <c r="B53" s="257" t="s">
        <v>250</v>
      </c>
      <c r="C53" s="257"/>
      <c r="D53" s="257"/>
      <c r="E53"/>
      <c r="F53"/>
      <c r="G53"/>
      <c r="H53" s="69"/>
      <c r="I53" s="69"/>
    </row>
    <row r="54" spans="5:7" ht="13.5">
      <c r="E54"/>
      <c r="F54"/>
      <c r="G54"/>
    </row>
    <row r="55" spans="5:7" ht="13.5">
      <c r="E55"/>
      <c r="F55"/>
      <c r="G55"/>
    </row>
  </sheetData>
  <sheetProtection password="B846" sheet="1"/>
  <mergeCells count="9">
    <mergeCell ref="B53:D53"/>
    <mergeCell ref="A50:D50"/>
    <mergeCell ref="A47:D47"/>
    <mergeCell ref="E13:E17"/>
    <mergeCell ref="B17:B18"/>
    <mergeCell ref="C17:C18"/>
    <mergeCell ref="D17:D18"/>
    <mergeCell ref="E20:E24"/>
    <mergeCell ref="A51:E51"/>
  </mergeCells>
  <printOptions/>
  <pageMargins left="0.3937007874015748" right="0.3937007874015748" top="0.5905511811023623" bottom="0.5905511811023623"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A18" sqref="A18:D18"/>
    </sheetView>
  </sheetViews>
  <sheetFormatPr defaultColWidth="11.57421875" defaultRowHeight="12.75"/>
  <cols>
    <col min="1" max="1" width="80.00390625" style="57" bestFit="1" customWidth="1"/>
    <col min="2" max="16384" width="11.421875" style="57" customWidth="1"/>
  </cols>
  <sheetData>
    <row r="1" ht="13.5">
      <c r="A1" s="18" t="s">
        <v>244</v>
      </c>
    </row>
    <row r="2" spans="1:3" ht="13.5">
      <c r="A2" s="16"/>
      <c r="B2" s="101" t="s">
        <v>275</v>
      </c>
      <c r="C2" s="101" t="s">
        <v>276</v>
      </c>
    </row>
    <row r="3" spans="1:3" ht="15.75">
      <c r="A3" s="2" t="s">
        <v>190</v>
      </c>
      <c r="B3" s="14">
        <f>'données générales'!B85</f>
        <v>0</v>
      </c>
      <c r="C3" s="102">
        <f>'données générales'!C85</f>
        <v>0</v>
      </c>
    </row>
    <row r="4" spans="1:3" ht="15.75">
      <c r="A4" s="2" t="s">
        <v>191</v>
      </c>
      <c r="B4" s="14">
        <f>'données générales'!B86</f>
        <v>0</v>
      </c>
      <c r="C4" s="102">
        <f>'données générales'!C86</f>
        <v>0</v>
      </c>
    </row>
    <row r="5" spans="1:3" ht="15.75">
      <c r="A5" s="2" t="s">
        <v>192</v>
      </c>
      <c r="B5" s="14">
        <f>'données générales'!B87</f>
        <v>0</v>
      </c>
      <c r="C5" s="102">
        <f>'données générales'!C87</f>
        <v>0</v>
      </c>
    </row>
    <row r="6" spans="1:3" ht="15.75">
      <c r="A6" s="2" t="s">
        <v>193</v>
      </c>
      <c r="B6" s="3">
        <f>'données générales'!B88</f>
        <v>0</v>
      </c>
      <c r="C6" s="102">
        <f>'données générales'!C88</f>
        <v>0</v>
      </c>
    </row>
    <row r="7" spans="1:3" ht="15.75">
      <c r="A7" s="2" t="s">
        <v>195</v>
      </c>
      <c r="B7" s="14">
        <f>'données générales'!B90</f>
        <v>0</v>
      </c>
      <c r="C7" s="102">
        <f>'données générales'!C90</f>
        <v>0</v>
      </c>
    </row>
    <row r="8" spans="1:6" ht="15.75">
      <c r="A8" s="2" t="s">
        <v>110</v>
      </c>
      <c r="B8" s="3">
        <f>'données générales'!B91</f>
        <v>0</v>
      </c>
      <c r="C8" s="102">
        <f>'données générales'!C91</f>
        <v>0</v>
      </c>
      <c r="D8" s="270" t="s">
        <v>245</v>
      </c>
      <c r="E8" s="270"/>
      <c r="F8" s="270"/>
    </row>
    <row r="9" spans="1:6" ht="12.75" customHeight="1">
      <c r="A9" s="20" t="s">
        <v>274</v>
      </c>
      <c r="B9" s="59" t="e">
        <f>((B7+B5)/(B3+B4))*100</f>
        <v>#DIV/0!</v>
      </c>
      <c r="C9" s="59" t="e">
        <f>((C7+C5)/(C3+C4))*100</f>
        <v>#DIV/0!</v>
      </c>
      <c r="D9" s="270"/>
      <c r="E9" s="270"/>
      <c r="F9" s="270"/>
    </row>
    <row r="10" spans="1:6" ht="13.5">
      <c r="A10" s="53" t="s">
        <v>246</v>
      </c>
      <c r="D10" s="270"/>
      <c r="E10" s="270"/>
      <c r="F10" s="270"/>
    </row>
    <row r="12" spans="1:3" ht="13.5">
      <c r="A12" s="59" t="s">
        <v>228</v>
      </c>
      <c r="B12" s="59" t="e">
        <f>B8/B6</f>
        <v>#DIV/0!</v>
      </c>
      <c r="C12" s="59" t="e">
        <f>C8/C6</f>
        <v>#DIV/0!</v>
      </c>
    </row>
    <row r="14" spans="1:4" ht="36.75" customHeight="1">
      <c r="A14" s="266" t="s">
        <v>227</v>
      </c>
      <c r="B14" s="266"/>
      <c r="C14" s="266"/>
      <c r="D14" s="266"/>
    </row>
    <row r="15" spans="1:4" ht="13.5">
      <c r="A15" s="60"/>
      <c r="B15" s="60"/>
      <c r="C15" s="60"/>
      <c r="D15" s="60"/>
    </row>
    <row r="16" spans="1:4" ht="36.75" customHeight="1">
      <c r="A16" s="201" t="s">
        <v>284</v>
      </c>
      <c r="B16" s="202"/>
      <c r="C16" s="202"/>
      <c r="D16" s="203"/>
    </row>
    <row r="18" spans="1:4" ht="144.75" customHeight="1">
      <c r="A18" s="194" t="s">
        <v>226</v>
      </c>
      <c r="B18" s="265"/>
      <c r="C18" s="265"/>
      <c r="D18" s="265"/>
    </row>
    <row r="20" spans="1:6" ht="27.75" customHeight="1">
      <c r="A20" s="19" t="s">
        <v>352</v>
      </c>
      <c r="B20" s="267" t="s">
        <v>330</v>
      </c>
      <c r="C20" s="268"/>
      <c r="D20" s="268"/>
      <c r="E20" s="268"/>
      <c r="F20" s="269"/>
    </row>
  </sheetData>
  <sheetProtection password="B846" sheet="1" objects="1" scenarios="1"/>
  <mergeCells count="5">
    <mergeCell ref="A18:D18"/>
    <mergeCell ref="A14:D14"/>
    <mergeCell ref="B20:F20"/>
    <mergeCell ref="A16:D16"/>
    <mergeCell ref="D8:F10"/>
  </mergeCells>
  <printOptions/>
  <pageMargins left="0.3937007874015748" right="0.3937007874015748" top="0.3937007874015748" bottom="0.3937007874015748"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17"/>
  <sheetViews>
    <sheetView zoomScalePageLayoutView="0" workbookViewId="0" topLeftCell="A1">
      <selection activeCell="I17" sqref="I17"/>
    </sheetView>
  </sheetViews>
  <sheetFormatPr defaultColWidth="11.57421875" defaultRowHeight="12.75"/>
  <cols>
    <col min="1" max="1" width="48.7109375" style="16" bestFit="1" customWidth="1"/>
    <col min="2" max="16384" width="11.421875" style="16" customWidth="1"/>
  </cols>
  <sheetData>
    <row r="1" ht="13.5">
      <c r="A1" s="18" t="s">
        <v>331</v>
      </c>
    </row>
    <row r="2" spans="2:3" ht="13.5">
      <c r="B2" s="3" t="s">
        <v>502</v>
      </c>
      <c r="C2" s="3" t="s">
        <v>503</v>
      </c>
    </row>
    <row r="3" spans="1:3" ht="15.75">
      <c r="A3" s="96" t="s">
        <v>193</v>
      </c>
      <c r="B3" s="3">
        <f>'données générales'!B88</f>
        <v>0</v>
      </c>
      <c r="C3" s="3">
        <f>'données générales'!C88</f>
        <v>0</v>
      </c>
    </row>
    <row r="4" spans="1:3" ht="15.75">
      <c r="A4" s="96" t="s">
        <v>110</v>
      </c>
      <c r="B4" s="3">
        <f>'données générales'!B91</f>
        <v>0</v>
      </c>
      <c r="C4" s="3">
        <f>'données générales'!C91</f>
        <v>0</v>
      </c>
    </row>
    <row r="5" spans="1:3" ht="13.5">
      <c r="A5" s="96" t="s">
        <v>333</v>
      </c>
      <c r="B5" s="3">
        <f>'données générales'!B141</f>
        <v>0</v>
      </c>
      <c r="C5" s="3">
        <f>'données générales'!C141</f>
        <v>0</v>
      </c>
    </row>
    <row r="6" spans="1:3" ht="13.5">
      <c r="A6" s="20" t="s">
        <v>277</v>
      </c>
      <c r="B6" s="103" t="e">
        <f>((B3-B4)/(365*B5))</f>
        <v>#DIV/0!</v>
      </c>
      <c r="C6" s="103" t="e">
        <f>((C3-C4)/(365*C5))</f>
        <v>#DIV/0!</v>
      </c>
    </row>
    <row r="8" spans="1:9" ht="48" customHeight="1">
      <c r="A8" s="271" t="s">
        <v>332</v>
      </c>
      <c r="B8" s="271"/>
      <c r="C8" s="271"/>
      <c r="D8" s="271"/>
      <c r="E8" s="271"/>
      <c r="F8" s="271"/>
      <c r="G8" s="271"/>
      <c r="H8" s="271"/>
      <c r="I8" s="271"/>
    </row>
    <row r="10" spans="1:9" ht="78" customHeight="1">
      <c r="A10" s="201" t="s">
        <v>285</v>
      </c>
      <c r="B10" s="202"/>
      <c r="C10" s="202"/>
      <c r="D10" s="202"/>
      <c r="E10" s="202"/>
      <c r="F10" s="202"/>
      <c r="G10" s="202"/>
      <c r="H10" s="202"/>
      <c r="I10" s="203"/>
    </row>
    <row r="11" spans="1:9" ht="13.5">
      <c r="A11" s="45"/>
      <c r="B11" s="45"/>
      <c r="C11" s="45"/>
      <c r="D11" s="45"/>
      <c r="E11" s="45"/>
      <c r="F11" s="45"/>
      <c r="G11" s="45"/>
      <c r="H11" s="45"/>
      <c r="I11" s="45"/>
    </row>
    <row r="12" spans="1:9" ht="50.25" customHeight="1">
      <c r="A12" s="272" t="s">
        <v>334</v>
      </c>
      <c r="B12" s="272"/>
      <c r="C12" s="272"/>
      <c r="D12" s="272"/>
      <c r="E12" s="272"/>
      <c r="F12" s="272"/>
      <c r="G12" s="272"/>
      <c r="H12" s="272"/>
      <c r="I12" s="272"/>
    </row>
    <row r="14" spans="1:6" ht="26.25" customHeight="1">
      <c r="A14" s="19" t="s">
        <v>352</v>
      </c>
      <c r="B14" s="267" t="s">
        <v>330</v>
      </c>
      <c r="C14" s="268"/>
      <c r="D14" s="268"/>
      <c r="E14" s="268"/>
      <c r="F14" s="269"/>
    </row>
    <row r="17" spans="1:6" ht="110.25" customHeight="1">
      <c r="A17" s="166" t="s">
        <v>196</v>
      </c>
      <c r="B17" s="166"/>
      <c r="C17" s="166"/>
      <c r="D17" s="166"/>
      <c r="E17" s="166"/>
      <c r="F17" s="166"/>
    </row>
  </sheetData>
  <sheetProtection password="B846" sheet="1" objects="1" scenarios="1"/>
  <mergeCells count="5">
    <mergeCell ref="A17:F17"/>
    <mergeCell ref="A8:I8"/>
    <mergeCell ref="A10:I10"/>
    <mergeCell ref="B14:F14"/>
    <mergeCell ref="A12:I12"/>
  </mergeCells>
  <printOptions/>
  <pageMargins left="0.787401575" right="0.787401575" top="0.984251969" bottom="0.984251969" header="0.4921259845" footer="0.492125984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17"/>
  <sheetViews>
    <sheetView zoomScalePageLayoutView="0" workbookViewId="0" topLeftCell="A1">
      <selection activeCell="B4" sqref="B4"/>
    </sheetView>
  </sheetViews>
  <sheetFormatPr defaultColWidth="11.57421875" defaultRowHeight="12.75"/>
  <cols>
    <col min="1" max="1" width="43.28125" style="16" bestFit="1" customWidth="1"/>
    <col min="2" max="16384" width="11.421875" style="16" customWidth="1"/>
  </cols>
  <sheetData>
    <row r="1" ht="13.5">
      <c r="A1" s="18" t="s">
        <v>335</v>
      </c>
    </row>
    <row r="2" spans="2:3" ht="13.5">
      <c r="B2" s="3" t="s">
        <v>502</v>
      </c>
      <c r="C2" s="3" t="s">
        <v>276</v>
      </c>
    </row>
    <row r="3" spans="1:3" ht="15.75">
      <c r="A3" s="96" t="s">
        <v>193</v>
      </c>
      <c r="B3" s="3">
        <f>'données générales'!B88</f>
        <v>0</v>
      </c>
      <c r="C3" s="3">
        <f>'données générales'!C88</f>
        <v>0</v>
      </c>
    </row>
    <row r="4" spans="1:3" ht="15.75">
      <c r="A4" s="96" t="s">
        <v>195</v>
      </c>
      <c r="B4" s="3">
        <f>'données générales'!B90</f>
        <v>0</v>
      </c>
      <c r="C4" s="3">
        <f>'données générales'!C90</f>
        <v>0</v>
      </c>
    </row>
    <row r="5" spans="1:3" ht="13.5">
      <c r="A5" s="96" t="s">
        <v>333</v>
      </c>
      <c r="B5" s="3">
        <f>'données générales'!B141</f>
        <v>0</v>
      </c>
      <c r="C5" s="3">
        <f>'données générales'!C141</f>
        <v>0</v>
      </c>
    </row>
    <row r="6" spans="1:3" ht="13.5">
      <c r="A6" s="21" t="s">
        <v>251</v>
      </c>
      <c r="B6" s="8" t="e">
        <f>((B3-B4)/(365*B5))</f>
        <v>#DIV/0!</v>
      </c>
      <c r="C6" s="8" t="e">
        <f>((C3-C4)/(365*C5))</f>
        <v>#DIV/0!</v>
      </c>
    </row>
    <row r="8" spans="1:8" ht="62.25" customHeight="1">
      <c r="A8" s="265" t="s">
        <v>336</v>
      </c>
      <c r="B8" s="265"/>
      <c r="C8" s="265"/>
      <c r="D8" s="265"/>
      <c r="E8" s="265"/>
      <c r="F8" s="265"/>
      <c r="G8" s="265"/>
      <c r="H8" s="265"/>
    </row>
    <row r="10" spans="1:9" ht="74.25" customHeight="1">
      <c r="A10" s="201" t="s">
        <v>285</v>
      </c>
      <c r="B10" s="202"/>
      <c r="C10" s="202"/>
      <c r="D10" s="202"/>
      <c r="E10" s="202"/>
      <c r="F10" s="202"/>
      <c r="G10" s="202"/>
      <c r="H10" s="202"/>
      <c r="I10" s="203"/>
    </row>
    <row r="12" spans="1:9" ht="39.75" customHeight="1">
      <c r="A12" s="272" t="s">
        <v>334</v>
      </c>
      <c r="B12" s="272"/>
      <c r="C12" s="272"/>
      <c r="D12" s="272"/>
      <c r="E12" s="272"/>
      <c r="F12" s="272"/>
      <c r="G12" s="272"/>
      <c r="H12" s="272"/>
      <c r="I12" s="272"/>
    </row>
    <row r="14" spans="1:6" ht="39.75" customHeight="1">
      <c r="A14" s="19" t="s">
        <v>352</v>
      </c>
      <c r="B14" s="267" t="s">
        <v>330</v>
      </c>
      <c r="C14" s="268"/>
      <c r="D14" s="268"/>
      <c r="E14" s="268"/>
      <c r="F14" s="269"/>
    </row>
    <row r="17" spans="1:6" ht="126" customHeight="1">
      <c r="A17" s="273" t="s">
        <v>196</v>
      </c>
      <c r="B17" s="273"/>
      <c r="C17" s="273"/>
      <c r="D17" s="273"/>
      <c r="E17" s="273"/>
      <c r="F17" s="273"/>
    </row>
  </sheetData>
  <sheetProtection password="B846" sheet="1" objects="1" scenarios="1"/>
  <mergeCells count="5">
    <mergeCell ref="A17:F17"/>
    <mergeCell ref="A8:H8"/>
    <mergeCell ref="A10:I10"/>
    <mergeCell ref="B14:F14"/>
    <mergeCell ref="A12:I12"/>
  </mergeCells>
  <printOptions/>
  <pageMargins left="0.787401575" right="0.787401575" top="0.984251969" bottom="0.984251969" header="0.4921259845" footer="0.492125984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H20"/>
  <sheetViews>
    <sheetView zoomScalePageLayoutView="0" workbookViewId="0" topLeftCell="A1">
      <selection activeCell="J12" sqref="J12"/>
    </sheetView>
  </sheetViews>
  <sheetFormatPr defaultColWidth="11.57421875" defaultRowHeight="12.75"/>
  <cols>
    <col min="1" max="1" width="70.00390625" style="69" customWidth="1"/>
    <col min="2" max="16384" width="11.421875" style="69" customWidth="1"/>
  </cols>
  <sheetData>
    <row r="1" ht="13.5">
      <c r="A1" s="108" t="s">
        <v>337</v>
      </c>
    </row>
    <row r="4" spans="1:8" ht="13.5">
      <c r="A4" s="137" t="s">
        <v>209</v>
      </c>
      <c r="B4" s="93" t="s">
        <v>210</v>
      </c>
      <c r="C4" s="93" t="s">
        <v>211</v>
      </c>
      <c r="D4" s="93" t="s">
        <v>212</v>
      </c>
      <c r="E4" s="93" t="s">
        <v>213</v>
      </c>
      <c r="F4" s="93" t="s">
        <v>214</v>
      </c>
      <c r="G4" s="93" t="s">
        <v>215</v>
      </c>
      <c r="H4" s="93" t="s">
        <v>252</v>
      </c>
    </row>
    <row r="5" spans="1:8" ht="13.5">
      <c r="A5" s="137" t="s">
        <v>216</v>
      </c>
      <c r="B5" s="80"/>
      <c r="C5" s="80"/>
      <c r="D5" s="80"/>
      <c r="E5" s="80"/>
      <c r="F5" s="80"/>
      <c r="G5" s="80"/>
      <c r="H5" s="80"/>
    </row>
    <row r="6" spans="1:8" ht="13.5">
      <c r="A6" s="137" t="s">
        <v>217</v>
      </c>
      <c r="B6" s="106">
        <f>'données générales'!B141</f>
        <v>0</v>
      </c>
      <c r="C6" s="138">
        <f>'données générales'!C141</f>
        <v>0</v>
      </c>
      <c r="D6" s="274" t="s">
        <v>218</v>
      </c>
      <c r="E6" s="275"/>
      <c r="F6" s="275"/>
      <c r="G6" s="275"/>
      <c r="H6" s="276"/>
    </row>
    <row r="7" spans="1:8" ht="25.5" customHeight="1">
      <c r="A7" s="139" t="s">
        <v>208</v>
      </c>
      <c r="B7" s="124" t="e">
        <f>((B5+C5+D5+E5+F5+G5)/(5*B6))*100</f>
        <v>#DIV/0!</v>
      </c>
      <c r="C7" s="124" t="e">
        <f>((C5+D5+E5+F5+G5+H5)/(5*C6))*100</f>
        <v>#DIV/0!</v>
      </c>
      <c r="D7" s="277" t="s">
        <v>218</v>
      </c>
      <c r="E7" s="278"/>
      <c r="F7" s="278"/>
      <c r="G7" s="278"/>
      <c r="H7" s="279"/>
    </row>
    <row r="8" spans="1:7" ht="13.5">
      <c r="A8" s="104"/>
      <c r="B8" s="104" t="s">
        <v>354</v>
      </c>
      <c r="C8" s="104" t="s">
        <v>354</v>
      </c>
      <c r="D8" s="104"/>
      <c r="E8" s="104"/>
      <c r="F8" s="104"/>
      <c r="G8" s="104"/>
    </row>
    <row r="9" spans="1:7" ht="13.5">
      <c r="A9" s="104"/>
      <c r="B9" s="104"/>
      <c r="C9" s="104"/>
      <c r="D9" s="104"/>
      <c r="E9" s="104"/>
      <c r="F9" s="104"/>
      <c r="G9" s="104"/>
    </row>
    <row r="10" spans="1:7" ht="63" customHeight="1">
      <c r="A10" s="281" t="s">
        <v>338</v>
      </c>
      <c r="B10" s="281"/>
      <c r="C10" s="281"/>
      <c r="D10" s="281"/>
      <c r="E10" s="281"/>
      <c r="F10" s="104"/>
      <c r="G10" s="104"/>
    </row>
    <row r="12" spans="1:6" ht="25.5" customHeight="1">
      <c r="A12" s="235" t="s">
        <v>286</v>
      </c>
      <c r="B12" s="236"/>
      <c r="C12" s="236"/>
      <c r="D12" s="236"/>
      <c r="E12" s="237"/>
      <c r="F12" s="141"/>
    </row>
    <row r="13" spans="1:6" ht="13.5">
      <c r="A13" s="136"/>
      <c r="B13" s="136"/>
      <c r="C13" s="136"/>
      <c r="D13" s="136"/>
      <c r="E13" s="136"/>
      <c r="F13" s="136"/>
    </row>
    <row r="14" spans="1:6" ht="105" customHeight="1">
      <c r="A14" s="282" t="s">
        <v>319</v>
      </c>
      <c r="B14" s="259"/>
      <c r="C14" s="259"/>
      <c r="D14" s="259"/>
      <c r="E14" s="259"/>
      <c r="F14" s="136"/>
    </row>
    <row r="15" spans="1:6" ht="13.5">
      <c r="A15" s="136"/>
      <c r="B15" s="136"/>
      <c r="C15" s="136"/>
      <c r="D15" s="136"/>
      <c r="E15" s="136"/>
      <c r="F15" s="136"/>
    </row>
    <row r="17" spans="1:5" ht="13.5">
      <c r="A17" s="122" t="s">
        <v>352</v>
      </c>
      <c r="B17" s="252" t="s">
        <v>219</v>
      </c>
      <c r="C17" s="253"/>
      <c r="D17" s="253"/>
      <c r="E17" s="254"/>
    </row>
    <row r="20" spans="1:5" ht="99.75" customHeight="1">
      <c r="A20" s="280" t="s">
        <v>196</v>
      </c>
      <c r="B20" s="280"/>
      <c r="C20" s="280"/>
      <c r="D20" s="280"/>
      <c r="E20" s="280"/>
    </row>
  </sheetData>
  <sheetProtection password="B846" sheet="1" objects="1" scenarios="1"/>
  <mergeCells count="7">
    <mergeCell ref="D6:H6"/>
    <mergeCell ref="D7:H7"/>
    <mergeCell ref="A20:E20"/>
    <mergeCell ref="B17:E17"/>
    <mergeCell ref="A10:E10"/>
    <mergeCell ref="A14:E14"/>
    <mergeCell ref="A12:E12"/>
  </mergeCells>
  <printOptions/>
  <pageMargins left="0.787401575" right="0.787401575" top="0.984251969" bottom="0.984251969" header="0.4921259845" footer="0.492125984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H28"/>
  <sheetViews>
    <sheetView zoomScalePageLayoutView="0" workbookViewId="0" topLeftCell="A1">
      <selection activeCell="D9" sqref="D9"/>
    </sheetView>
  </sheetViews>
  <sheetFormatPr defaultColWidth="11.57421875" defaultRowHeight="12.75"/>
  <cols>
    <col min="1" max="1" width="30.421875" style="69" customWidth="1"/>
    <col min="2" max="2" width="56.8515625" style="69" customWidth="1"/>
    <col min="3" max="3" width="19.8515625" style="69" customWidth="1"/>
    <col min="4" max="4" width="25.421875" style="69" bestFit="1" customWidth="1"/>
    <col min="5" max="5" width="17.140625" style="69" bestFit="1" customWidth="1"/>
    <col min="6" max="16384" width="11.421875" style="69" customWidth="1"/>
  </cols>
  <sheetData>
    <row r="1" ht="13.5">
      <c r="A1" s="108" t="s">
        <v>320</v>
      </c>
    </row>
    <row r="3" spans="1:2" ht="13.5">
      <c r="A3" s="142">
        <v>0</v>
      </c>
      <c r="B3" s="113" t="s">
        <v>322</v>
      </c>
    </row>
    <row r="4" spans="1:2" ht="13.5">
      <c r="A4" s="142">
        <v>0.2</v>
      </c>
      <c r="B4" s="113" t="s">
        <v>323</v>
      </c>
    </row>
    <row r="5" spans="1:2" ht="13.5">
      <c r="A5" s="142">
        <v>0.4</v>
      </c>
      <c r="B5" s="113" t="s">
        <v>324</v>
      </c>
    </row>
    <row r="6" spans="1:2" ht="13.5">
      <c r="A6" s="142">
        <v>0.5</v>
      </c>
      <c r="B6" s="113" t="s">
        <v>325</v>
      </c>
    </row>
    <row r="7" spans="1:2" ht="13.5">
      <c r="A7" s="142">
        <v>0.6</v>
      </c>
      <c r="B7" s="113" t="s">
        <v>326</v>
      </c>
    </row>
    <row r="8" spans="1:2" ht="27.75">
      <c r="A8" s="142">
        <v>0.8</v>
      </c>
      <c r="B8" s="113" t="s">
        <v>327</v>
      </c>
    </row>
    <row r="9" spans="1:2" ht="27.75">
      <c r="A9" s="142">
        <v>1</v>
      </c>
      <c r="B9" s="113" t="s">
        <v>328</v>
      </c>
    </row>
    <row r="10" spans="1:2" ht="13.5">
      <c r="A10" s="143"/>
      <c r="B10" s="144"/>
    </row>
    <row r="11" spans="2:3" ht="13.5">
      <c r="B11" s="93" t="s">
        <v>502</v>
      </c>
      <c r="C11" s="93" t="s">
        <v>276</v>
      </c>
    </row>
    <row r="12" spans="1:3" ht="27.75">
      <c r="A12" s="145" t="s">
        <v>320</v>
      </c>
      <c r="B12" s="80"/>
      <c r="C12" s="80"/>
    </row>
    <row r="13" spans="1:2" ht="13.5">
      <c r="A13" s="146"/>
      <c r="B13" s="109"/>
    </row>
    <row r="14" spans="1:2" ht="48.75" customHeight="1">
      <c r="A14" s="283" t="s">
        <v>496</v>
      </c>
      <c r="B14" s="283"/>
    </row>
    <row r="15" spans="1:5" ht="13.5">
      <c r="A15" s="144"/>
      <c r="B15" s="284" t="s">
        <v>275</v>
      </c>
      <c r="C15" s="284"/>
      <c r="D15" s="285" t="s">
        <v>276</v>
      </c>
      <c r="E15" s="285"/>
    </row>
    <row r="16" spans="1:5" ht="13.5">
      <c r="A16" s="92"/>
      <c r="B16" s="106" t="s">
        <v>457</v>
      </c>
      <c r="C16" s="93" t="s">
        <v>458</v>
      </c>
      <c r="D16" s="106" t="s">
        <v>457</v>
      </c>
      <c r="E16" s="93" t="s">
        <v>458</v>
      </c>
    </row>
    <row r="17" spans="1:5" ht="27.75">
      <c r="A17" s="113" t="s">
        <v>459</v>
      </c>
      <c r="B17" s="119" t="e">
        <f>'données générales'!E106</f>
        <v>#DIV/0!</v>
      </c>
      <c r="C17" s="92" t="e">
        <f>'données générales'!E113</f>
        <v>#DIV/0!</v>
      </c>
      <c r="D17" s="106" t="e">
        <f>'données générales'!G106</f>
        <v>#DIV/0!</v>
      </c>
      <c r="E17" s="93" t="e">
        <f>'données générales'!G113</f>
        <v>#DIV/0!</v>
      </c>
    </row>
    <row r="18" spans="1:2" ht="13.5">
      <c r="A18" s="144"/>
      <c r="B18" s="109"/>
    </row>
    <row r="20" spans="1:8" ht="17.25" customHeight="1">
      <c r="A20" s="281" t="s">
        <v>321</v>
      </c>
      <c r="B20" s="281"/>
      <c r="C20" s="281"/>
      <c r="D20" s="281"/>
      <c r="E20" s="281"/>
      <c r="F20" s="281"/>
      <c r="G20" s="281"/>
      <c r="H20" s="281"/>
    </row>
    <row r="21" spans="1:8" ht="17.25" customHeight="1">
      <c r="A21" s="140"/>
      <c r="B21" s="140"/>
      <c r="C21" s="140"/>
      <c r="D21" s="140"/>
      <c r="E21" s="140"/>
      <c r="F21" s="140"/>
      <c r="G21" s="140"/>
      <c r="H21" s="140"/>
    </row>
    <row r="22" spans="1:8" ht="55.5" customHeight="1">
      <c r="A22" s="235" t="s">
        <v>279</v>
      </c>
      <c r="B22" s="236"/>
      <c r="C22" s="236"/>
      <c r="D22" s="236"/>
      <c r="E22" s="237"/>
      <c r="F22" s="140"/>
      <c r="G22" s="140"/>
      <c r="H22" s="140"/>
    </row>
    <row r="23" spans="1:8" ht="13.5">
      <c r="A23" s="140"/>
      <c r="B23" s="140"/>
      <c r="C23" s="140"/>
      <c r="D23" s="140"/>
      <c r="E23" s="140"/>
      <c r="F23" s="140"/>
      <c r="G23" s="140"/>
      <c r="H23" s="140"/>
    </row>
    <row r="24" spans="1:8" ht="26.25" customHeight="1">
      <c r="A24" s="259" t="s">
        <v>495</v>
      </c>
      <c r="B24" s="259"/>
      <c r="C24" s="259"/>
      <c r="D24" s="259"/>
      <c r="E24" s="259"/>
      <c r="F24" s="140"/>
      <c r="G24" s="140"/>
      <c r="H24" s="140"/>
    </row>
    <row r="26" spans="1:5" ht="84.75" customHeight="1">
      <c r="A26" s="255" t="s">
        <v>278</v>
      </c>
      <c r="B26" s="281"/>
      <c r="C26" s="281"/>
      <c r="D26" s="281"/>
      <c r="E26" s="281"/>
    </row>
    <row r="28" spans="1:5" ht="13.5">
      <c r="A28" s="122" t="s">
        <v>352</v>
      </c>
      <c r="B28" s="252" t="s">
        <v>468</v>
      </c>
      <c r="C28" s="253"/>
      <c r="D28" s="253"/>
      <c r="E28" s="254"/>
    </row>
  </sheetData>
  <sheetProtection password="B846" sheet="1" objects="1" scenarios="1"/>
  <mergeCells count="8">
    <mergeCell ref="A14:B14"/>
    <mergeCell ref="A20:H20"/>
    <mergeCell ref="B28:E28"/>
    <mergeCell ref="A26:E26"/>
    <mergeCell ref="A24:E24"/>
    <mergeCell ref="A22:E22"/>
    <mergeCell ref="B15:C15"/>
    <mergeCell ref="D15:E15"/>
  </mergeCells>
  <printOptions/>
  <pageMargins left="0.787401575" right="0.787401575" top="0.984251969" bottom="0.984251969" header="0.4921259845" footer="0.4921259845"/>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indexed="43"/>
  </sheetPr>
  <dimension ref="A1:E11"/>
  <sheetViews>
    <sheetView zoomScalePageLayoutView="0" workbookViewId="0" topLeftCell="A1">
      <selection activeCell="B22" sqref="B22"/>
    </sheetView>
  </sheetViews>
  <sheetFormatPr defaultColWidth="11.57421875" defaultRowHeight="12.75"/>
  <cols>
    <col min="1" max="1" width="47.28125" style="69" customWidth="1"/>
    <col min="2" max="2" width="29.8515625" style="69" customWidth="1"/>
    <col min="3" max="3" width="31.140625" style="69" customWidth="1"/>
    <col min="4" max="16384" width="11.421875" style="69" customWidth="1"/>
  </cols>
  <sheetData>
    <row r="1" ht="13.5">
      <c r="A1" s="108" t="s">
        <v>501</v>
      </c>
    </row>
    <row r="3" spans="1:3" ht="13.5">
      <c r="A3" s="92"/>
      <c r="B3" s="93" t="s">
        <v>502</v>
      </c>
      <c r="C3" s="93" t="s">
        <v>503</v>
      </c>
    </row>
    <row r="4" spans="1:3" ht="27.75">
      <c r="A4" s="73" t="s">
        <v>501</v>
      </c>
      <c r="B4" s="99"/>
      <c r="C4" s="80"/>
    </row>
    <row r="6" spans="1:5" ht="76.5" customHeight="1">
      <c r="A6" s="235" t="s">
        <v>289</v>
      </c>
      <c r="B6" s="236"/>
      <c r="C6" s="236"/>
      <c r="D6" s="236"/>
      <c r="E6" s="237"/>
    </row>
    <row r="8" spans="1:5" ht="74.25" customHeight="1">
      <c r="A8" s="239" t="s">
        <v>281</v>
      </c>
      <c r="B8" s="239"/>
      <c r="C8" s="239"/>
      <c r="D8" s="239"/>
      <c r="E8" s="239"/>
    </row>
    <row r="9" spans="1:5" ht="91.5" customHeight="1">
      <c r="A9" s="255" t="s">
        <v>478</v>
      </c>
      <c r="B9" s="239"/>
      <c r="C9" s="239"/>
      <c r="D9" s="239"/>
      <c r="E9" s="239"/>
    </row>
    <row r="11" spans="1:5" ht="13.5">
      <c r="A11" s="122" t="s">
        <v>352</v>
      </c>
      <c r="B11" s="252" t="s">
        <v>479</v>
      </c>
      <c r="C11" s="253"/>
      <c r="D11" s="253"/>
      <c r="E11" s="254"/>
    </row>
  </sheetData>
  <sheetProtection password="B846" sheet="1" objects="1" scenarios="1"/>
  <mergeCells count="4">
    <mergeCell ref="A8:E8"/>
    <mergeCell ref="B11:E11"/>
    <mergeCell ref="A9:E9"/>
    <mergeCell ref="A6:E6"/>
  </mergeCells>
  <printOptions/>
  <pageMargins left="0.787401575" right="0.787401575" top="0.984251969" bottom="0.984251969" header="0.4921259845" footer="0.4921259845"/>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indexed="43"/>
  </sheetPr>
  <dimension ref="A1:J13"/>
  <sheetViews>
    <sheetView zoomScalePageLayoutView="0" workbookViewId="0" topLeftCell="A1">
      <selection activeCell="D2" sqref="D2"/>
    </sheetView>
  </sheetViews>
  <sheetFormatPr defaultColWidth="11.57421875" defaultRowHeight="12.75"/>
  <cols>
    <col min="1" max="1" width="70.28125" style="69" customWidth="1"/>
    <col min="2" max="2" width="12.7109375" style="69" bestFit="1" customWidth="1"/>
    <col min="3" max="3" width="14.28125" style="69" bestFit="1" customWidth="1"/>
    <col min="4" max="16384" width="11.421875" style="69" customWidth="1"/>
  </cols>
  <sheetData>
    <row r="1" ht="13.5">
      <c r="A1" s="108" t="s">
        <v>497</v>
      </c>
    </row>
    <row r="3" spans="1:3" ht="13.5">
      <c r="A3" s="92"/>
      <c r="B3" s="93" t="s">
        <v>256</v>
      </c>
      <c r="C3" s="93" t="s">
        <v>257</v>
      </c>
    </row>
    <row r="4" spans="1:3" ht="13.5">
      <c r="A4" s="92" t="s">
        <v>498</v>
      </c>
      <c r="B4" s="80"/>
      <c r="C4" s="80"/>
    </row>
    <row r="5" spans="1:3" ht="13.5">
      <c r="A5" s="92" t="s">
        <v>499</v>
      </c>
      <c r="B5" s="106">
        <f>'données générales'!B48</f>
        <v>0</v>
      </c>
      <c r="C5" s="93">
        <f>'données générales'!C48</f>
        <v>0</v>
      </c>
    </row>
    <row r="6" spans="1:3" ht="13.5">
      <c r="A6" s="114" t="s">
        <v>258</v>
      </c>
      <c r="B6" s="124" t="e">
        <f>(B4/B5)*1000</f>
        <v>#DIV/0!</v>
      </c>
      <c r="C6" s="124" t="e">
        <f>(C4/C5)*1000</f>
        <v>#DIV/0!</v>
      </c>
    </row>
    <row r="8" spans="1:10" ht="65.25" customHeight="1">
      <c r="A8" s="235" t="s">
        <v>265</v>
      </c>
      <c r="B8" s="236"/>
      <c r="C8" s="236"/>
      <c r="D8" s="236"/>
      <c r="E8" s="236"/>
      <c r="F8" s="236"/>
      <c r="G8" s="236"/>
      <c r="H8" s="236"/>
      <c r="I8" s="236"/>
      <c r="J8" s="237"/>
    </row>
    <row r="10" spans="1:10" ht="92.25" customHeight="1">
      <c r="A10" s="239" t="s">
        <v>271</v>
      </c>
      <c r="B10" s="239"/>
      <c r="C10" s="239"/>
      <c r="D10" s="239"/>
      <c r="E10" s="239"/>
      <c r="F10" s="239"/>
      <c r="G10" s="239"/>
      <c r="H10" s="239"/>
      <c r="I10" s="239"/>
      <c r="J10" s="239"/>
    </row>
    <row r="13" spans="1:5" ht="28.5" customHeight="1">
      <c r="A13" s="122" t="s">
        <v>352</v>
      </c>
      <c r="B13" s="252" t="s">
        <v>500</v>
      </c>
      <c r="C13" s="253"/>
      <c r="D13" s="253"/>
      <c r="E13" s="254"/>
    </row>
  </sheetData>
  <sheetProtection password="B846" sheet="1" objects="1" scenarios="1"/>
  <mergeCells count="3">
    <mergeCell ref="A10:J10"/>
    <mergeCell ref="B13:E13"/>
    <mergeCell ref="A8:J8"/>
  </mergeCells>
  <printOptions/>
  <pageMargins left="0.787401575" right="0.787401575" top="0.984251969" bottom="0.984251969" header="0.4921259845" footer="0.4921259845"/>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indexed="43"/>
  </sheetPr>
  <dimension ref="A1:E12"/>
  <sheetViews>
    <sheetView zoomScalePageLayoutView="0" workbookViewId="0" topLeftCell="A1">
      <selection activeCell="E5" sqref="E5"/>
    </sheetView>
  </sheetViews>
  <sheetFormatPr defaultColWidth="11.57421875" defaultRowHeight="12.75"/>
  <cols>
    <col min="1" max="1" width="85.00390625" style="69" bestFit="1" customWidth="1"/>
    <col min="2" max="2" width="29.8515625" style="69" customWidth="1"/>
    <col min="3" max="3" width="31.140625" style="69" customWidth="1"/>
    <col min="4" max="16384" width="11.421875" style="69" customWidth="1"/>
  </cols>
  <sheetData>
    <row r="1" ht="13.5">
      <c r="A1" s="108" t="s">
        <v>486</v>
      </c>
    </row>
    <row r="3" spans="1:3" ht="13.5">
      <c r="A3" s="92"/>
      <c r="B3" s="93" t="s">
        <v>256</v>
      </c>
      <c r="C3" s="93" t="s">
        <v>257</v>
      </c>
    </row>
    <row r="4" spans="1:3" ht="13.5">
      <c r="A4" s="92" t="s">
        <v>480</v>
      </c>
      <c r="B4" s="80"/>
      <c r="C4" s="63"/>
    </row>
    <row r="5" spans="1:3" ht="13.5">
      <c r="A5" s="92" t="s">
        <v>481</v>
      </c>
      <c r="B5" s="80"/>
      <c r="C5" s="63"/>
    </row>
    <row r="6" spans="1:3" ht="13.5">
      <c r="A6" s="114" t="s">
        <v>259</v>
      </c>
      <c r="B6" s="124" t="e">
        <f>(B4/B5)*100</f>
        <v>#DIV/0!</v>
      </c>
      <c r="C6" s="124" t="e">
        <f>(C4/C5)*100</f>
        <v>#DIV/0!</v>
      </c>
    </row>
    <row r="7" spans="1:3" ht="13.5">
      <c r="A7" s="147"/>
      <c r="B7" s="148"/>
      <c r="C7" s="149"/>
    </row>
    <row r="8" spans="1:3" ht="75.75" customHeight="1">
      <c r="A8" s="235" t="s">
        <v>266</v>
      </c>
      <c r="B8" s="236"/>
      <c r="C8" s="237"/>
    </row>
    <row r="10" spans="1:3" ht="22.5" customHeight="1">
      <c r="A10" s="239" t="s">
        <v>267</v>
      </c>
      <c r="B10" s="239"/>
      <c r="C10" s="239"/>
    </row>
    <row r="12" spans="1:5" ht="12.75" customHeight="1">
      <c r="A12" s="122" t="s">
        <v>352</v>
      </c>
      <c r="B12" s="252" t="s">
        <v>479</v>
      </c>
      <c r="C12" s="253"/>
      <c r="D12" s="253"/>
      <c r="E12" s="254"/>
    </row>
  </sheetData>
  <sheetProtection password="B846" sheet="1" objects="1" scenarios="1"/>
  <mergeCells count="3">
    <mergeCell ref="B12:E12"/>
    <mergeCell ref="A10:C10"/>
    <mergeCell ref="A8:C8"/>
  </mergeCells>
  <printOptions/>
  <pageMargins left="0.787401575" right="0.787401575" top="0.984251969" bottom="0.984251969" header="0.4921259845" footer="0.492125984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indexed="43"/>
  </sheetPr>
  <dimension ref="A1:H13"/>
  <sheetViews>
    <sheetView zoomScalePageLayoutView="0" workbookViewId="0" topLeftCell="A1">
      <selection activeCell="E3" sqref="E3"/>
    </sheetView>
  </sheetViews>
  <sheetFormatPr defaultColWidth="11.57421875" defaultRowHeight="12.75"/>
  <cols>
    <col min="1" max="1" width="45.421875" style="69" customWidth="1"/>
    <col min="2" max="16384" width="11.421875" style="69" customWidth="1"/>
  </cols>
  <sheetData>
    <row r="1" ht="13.5">
      <c r="A1" s="108" t="s">
        <v>482</v>
      </c>
    </row>
    <row r="3" spans="1:3" ht="27.75">
      <c r="A3" s="150"/>
      <c r="B3" s="71" t="s">
        <v>466</v>
      </c>
      <c r="C3" s="71" t="s">
        <v>467</v>
      </c>
    </row>
    <row r="4" spans="1:3" ht="13.5">
      <c r="A4" s="70" t="s">
        <v>483</v>
      </c>
      <c r="B4" s="67"/>
      <c r="C4" s="67"/>
    </row>
    <row r="5" spans="1:3" ht="13.5">
      <c r="A5" s="70" t="s">
        <v>463</v>
      </c>
      <c r="B5" s="67"/>
      <c r="C5" s="67"/>
    </row>
    <row r="6" spans="1:3" ht="13.5">
      <c r="A6" s="114" t="s">
        <v>482</v>
      </c>
      <c r="B6" s="91" t="e">
        <f>B4/B5</f>
        <v>#DIV/0!</v>
      </c>
      <c r="C6" s="91" t="e">
        <f>C4/C5</f>
        <v>#DIV/0!</v>
      </c>
    </row>
    <row r="8" spans="1:8" ht="123" customHeight="1">
      <c r="A8" s="235" t="s">
        <v>475</v>
      </c>
      <c r="B8" s="286"/>
      <c r="C8" s="286"/>
      <c r="D8" s="286"/>
      <c r="E8" s="286"/>
      <c r="F8" s="286"/>
      <c r="G8" s="286"/>
      <c r="H8" s="287"/>
    </row>
    <row r="10" spans="1:8" ht="33.75" customHeight="1">
      <c r="A10" s="282" t="s">
        <v>453</v>
      </c>
      <c r="B10" s="259"/>
      <c r="C10" s="259"/>
      <c r="D10" s="259"/>
      <c r="E10" s="259"/>
      <c r="F10" s="259"/>
      <c r="G10" s="259"/>
      <c r="H10" s="259"/>
    </row>
    <row r="11" spans="1:8" ht="64.5" customHeight="1">
      <c r="A11" s="239" t="s">
        <v>484</v>
      </c>
      <c r="B11" s="239"/>
      <c r="C11" s="239"/>
      <c r="D11" s="239"/>
      <c r="E11" s="239"/>
      <c r="F11" s="239"/>
      <c r="G11" s="239"/>
      <c r="H11" s="239"/>
    </row>
    <row r="13" spans="1:5" ht="13.5">
      <c r="A13" s="122" t="s">
        <v>352</v>
      </c>
      <c r="B13" s="252" t="s">
        <v>468</v>
      </c>
      <c r="C13" s="253"/>
      <c r="D13" s="253"/>
      <c r="E13" s="254"/>
    </row>
  </sheetData>
  <sheetProtection password="B846" sheet="1" objects="1" scenarios="1"/>
  <mergeCells count="4">
    <mergeCell ref="B13:E13"/>
    <mergeCell ref="A10:H10"/>
    <mergeCell ref="A11:H11"/>
    <mergeCell ref="A8:H8"/>
  </mergeCells>
  <printOptions/>
  <pageMargins left="0.787401575" right="0.787401575" top="0.984251969" bottom="0.984251969" header="0.4921259845" footer="0.492125984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46"/>
  </sheetPr>
  <dimension ref="A1:E31"/>
  <sheetViews>
    <sheetView zoomScalePageLayoutView="0" workbookViewId="0" topLeftCell="A1">
      <selection activeCell="C12" sqref="C12"/>
    </sheetView>
  </sheetViews>
  <sheetFormatPr defaultColWidth="11.57421875" defaultRowHeight="12.75"/>
  <cols>
    <col min="1" max="1" width="11.421875" style="17" customWidth="1"/>
    <col min="2" max="2" width="90.7109375" style="16" customWidth="1"/>
    <col min="3" max="4" width="11.421875" style="17" customWidth="1"/>
    <col min="5" max="16384" width="11.421875" style="16" customWidth="1"/>
  </cols>
  <sheetData>
    <row r="1" spans="3:4" ht="13.5">
      <c r="C1" s="3" t="s">
        <v>502</v>
      </c>
      <c r="D1" s="3" t="s">
        <v>503</v>
      </c>
    </row>
    <row r="2" spans="1:4" ht="13.5">
      <c r="A2" s="3"/>
      <c r="B2" s="95" t="s">
        <v>450</v>
      </c>
      <c r="C2" s="3"/>
      <c r="D2" s="3"/>
    </row>
    <row r="3" spans="1:4" ht="13.5">
      <c r="A3" s="3" t="s">
        <v>51</v>
      </c>
      <c r="B3" s="96" t="s">
        <v>52</v>
      </c>
      <c r="C3" s="3">
        <f>'D101.0'!B5</f>
        <v>0</v>
      </c>
      <c r="D3" s="3">
        <f>'D101.0'!C5</f>
        <v>0</v>
      </c>
    </row>
    <row r="4" spans="1:4" ht="13.5">
      <c r="A4" s="3" t="s">
        <v>57</v>
      </c>
      <c r="B4" s="96" t="s">
        <v>451</v>
      </c>
      <c r="C4" s="3">
        <f>'D102.0'!B5</f>
        <v>0</v>
      </c>
      <c r="D4" s="3">
        <f>'D102.0'!C5</f>
        <v>0</v>
      </c>
    </row>
    <row r="5" spans="1:5" ht="13.5">
      <c r="A5" s="3" t="s">
        <v>77</v>
      </c>
      <c r="B5" s="96" t="s">
        <v>26</v>
      </c>
      <c r="C5" s="3">
        <f>'D151.0'!B4</f>
        <v>0</v>
      </c>
      <c r="D5" s="3">
        <f>'D151.0'!C4</f>
        <v>0</v>
      </c>
      <c r="E5" s="98" t="s">
        <v>398</v>
      </c>
    </row>
    <row r="6" spans="3:4" ht="13.5">
      <c r="C6" s="3"/>
      <c r="D6" s="3"/>
    </row>
    <row r="7" spans="1:4" ht="13.5">
      <c r="A7" s="3"/>
      <c r="B7" s="95" t="s">
        <v>452</v>
      </c>
      <c r="C7" s="3"/>
      <c r="D7" s="3"/>
    </row>
    <row r="8" spans="1:4" ht="27.75">
      <c r="A8" s="3" t="s">
        <v>59</v>
      </c>
      <c r="B8" s="97" t="s">
        <v>394</v>
      </c>
      <c r="C8" s="3" t="e">
        <f>'P101.1'!B7</f>
        <v>#DIV/0!</v>
      </c>
      <c r="D8" s="3" t="e">
        <f>'P101.1'!C7</f>
        <v>#DIV/0!</v>
      </c>
    </row>
    <row r="9" spans="1:4" ht="42">
      <c r="A9" s="3" t="s">
        <v>59</v>
      </c>
      <c r="B9" s="97" t="s">
        <v>395</v>
      </c>
      <c r="C9" s="3">
        <f>'P101.1'!B13</f>
        <v>0</v>
      </c>
      <c r="D9" s="3">
        <f>'P101.1'!C13</f>
        <v>0</v>
      </c>
    </row>
    <row r="10" spans="1:4" ht="42">
      <c r="A10" s="3" t="s">
        <v>60</v>
      </c>
      <c r="B10" s="97" t="s">
        <v>396</v>
      </c>
      <c r="C10" s="3" t="e">
        <f>'P102.1'!B7</f>
        <v>#DIV/0!</v>
      </c>
      <c r="D10" s="3" t="e">
        <f>'P102.1'!C7</f>
        <v>#DIV/0!</v>
      </c>
    </row>
    <row r="11" spans="1:4" ht="42">
      <c r="A11" s="3" t="s">
        <v>60</v>
      </c>
      <c r="B11" s="97" t="s">
        <v>397</v>
      </c>
      <c r="C11" s="3">
        <f>'P102.1'!B13</f>
        <v>0</v>
      </c>
      <c r="D11" s="3">
        <f>'P102.1'!C13</f>
        <v>0</v>
      </c>
    </row>
    <row r="12" spans="1:4" ht="13.5">
      <c r="A12" s="3" t="s">
        <v>61</v>
      </c>
      <c r="B12" s="96" t="s">
        <v>62</v>
      </c>
      <c r="C12" s="3">
        <f>'P103.2'!C45</f>
        <v>0</v>
      </c>
      <c r="D12" s="3">
        <f>'P103.2'!D45</f>
        <v>0</v>
      </c>
    </row>
    <row r="13" spans="1:4" ht="13.5">
      <c r="A13" s="3" t="s">
        <v>65</v>
      </c>
      <c r="B13" s="96" t="s">
        <v>66</v>
      </c>
      <c r="C13" s="3" t="e">
        <f>'P104.3'!B9</f>
        <v>#DIV/0!</v>
      </c>
      <c r="D13" s="3" t="e">
        <f>'P104.3'!C9</f>
        <v>#DIV/0!</v>
      </c>
    </row>
    <row r="14" spans="1:4" ht="13.5">
      <c r="A14" s="3" t="s">
        <v>67</v>
      </c>
      <c r="B14" s="96" t="s">
        <v>68</v>
      </c>
      <c r="C14" s="3" t="e">
        <f>'P105.3'!B6</f>
        <v>#DIV/0!</v>
      </c>
      <c r="D14" s="3" t="e">
        <f>'P105.3'!C6</f>
        <v>#DIV/0!</v>
      </c>
    </row>
    <row r="15" spans="1:4" ht="13.5">
      <c r="A15" s="3" t="s">
        <v>69</v>
      </c>
      <c r="B15" s="96" t="s">
        <v>389</v>
      </c>
      <c r="C15" s="3" t="e">
        <f>'P106.3'!B6</f>
        <v>#DIV/0!</v>
      </c>
      <c r="D15" s="3" t="e">
        <f>'P106.3'!C6</f>
        <v>#DIV/0!</v>
      </c>
    </row>
    <row r="16" spans="1:4" ht="13.5">
      <c r="A16" s="3" t="s">
        <v>71</v>
      </c>
      <c r="B16" s="96" t="s">
        <v>72</v>
      </c>
      <c r="C16" s="3" t="e">
        <f>'P107.2'!B7</f>
        <v>#DIV/0!</v>
      </c>
      <c r="D16" s="3" t="e">
        <f>'P107.2'!C7</f>
        <v>#DIV/0!</v>
      </c>
    </row>
    <row r="17" spans="1:4" ht="13.5">
      <c r="A17" s="3" t="s">
        <v>73</v>
      </c>
      <c r="B17" s="96" t="s">
        <v>74</v>
      </c>
      <c r="C17" s="3">
        <f>'P108.3'!B12</f>
        <v>0</v>
      </c>
      <c r="D17" s="3">
        <f>'P108.3'!C12</f>
        <v>0</v>
      </c>
    </row>
    <row r="18" spans="1:4" ht="13.5">
      <c r="A18" s="3" t="s">
        <v>73</v>
      </c>
      <c r="B18" s="96" t="s">
        <v>260</v>
      </c>
      <c r="C18" s="3" t="e">
        <f>'P108.3'!B17</f>
        <v>#DIV/0!</v>
      </c>
      <c r="D18" s="3" t="e">
        <f>'P108.3'!D17</f>
        <v>#DIV/0!</v>
      </c>
    </row>
    <row r="19" spans="1:4" ht="13.5">
      <c r="A19" s="3" t="s">
        <v>73</v>
      </c>
      <c r="B19" s="96" t="s">
        <v>261</v>
      </c>
      <c r="C19" s="3" t="e">
        <f>'P108.3'!C17</f>
        <v>#DIV/0!</v>
      </c>
      <c r="D19" s="3" t="e">
        <f>'P108.3'!E17</f>
        <v>#DIV/0!</v>
      </c>
    </row>
    <row r="20" spans="1:4" ht="13.5">
      <c r="A20" s="3" t="s">
        <v>494</v>
      </c>
      <c r="B20" s="96" t="s">
        <v>390</v>
      </c>
      <c r="C20" s="3" t="e">
        <f>'P109.0'!B8</f>
        <v>#DIV/0!</v>
      </c>
      <c r="D20" s="3" t="e">
        <f>'P109.0'!C8</f>
        <v>#DIV/0!</v>
      </c>
    </row>
    <row r="21" spans="1:5" ht="13.5">
      <c r="A21" s="3" t="s">
        <v>75</v>
      </c>
      <c r="B21" s="96" t="s">
        <v>391</v>
      </c>
      <c r="C21" s="3" t="e">
        <f>'P151.1'!B6</f>
        <v>#DIV/0!</v>
      </c>
      <c r="D21" s="3" t="e">
        <f>'P151.1'!C6</f>
        <v>#DIV/0!</v>
      </c>
      <c r="E21" s="189" t="s">
        <v>398</v>
      </c>
    </row>
    <row r="22" spans="1:5" ht="13.5">
      <c r="A22" s="3" t="s">
        <v>78</v>
      </c>
      <c r="B22" s="96" t="s">
        <v>392</v>
      </c>
      <c r="C22" s="3" t="e">
        <f>'P152.1'!B6</f>
        <v>#DIV/0!</v>
      </c>
      <c r="D22" s="3" t="e">
        <f>'P152.1'!C6</f>
        <v>#DIV/0!</v>
      </c>
      <c r="E22" s="189"/>
    </row>
    <row r="23" spans="1:5" ht="13.5">
      <c r="A23" s="3" t="s">
        <v>487</v>
      </c>
      <c r="B23" s="96" t="s">
        <v>488</v>
      </c>
      <c r="C23" s="3" t="e">
        <f>'P153.2'!C6</f>
        <v>#DIV/0!</v>
      </c>
      <c r="D23" s="3" t="e">
        <f>'P153.2'!B6</f>
        <v>#DIV/0!</v>
      </c>
      <c r="E23" s="189"/>
    </row>
    <row r="24" spans="1:5" ht="13.5">
      <c r="A24" s="3" t="s">
        <v>489</v>
      </c>
      <c r="B24" s="96" t="s">
        <v>393</v>
      </c>
      <c r="C24" s="3" t="e">
        <f>'P154.0'!C7</f>
        <v>#DIV/0!</v>
      </c>
      <c r="D24" s="3" t="e">
        <f>'P154.0'!B7</f>
        <v>#DIV/0!</v>
      </c>
      <c r="E24" s="189"/>
    </row>
    <row r="25" spans="1:5" ht="13.5">
      <c r="A25" s="3" t="s">
        <v>491</v>
      </c>
      <c r="B25" s="96" t="s">
        <v>492</v>
      </c>
      <c r="C25" s="3" t="e">
        <f>'P155.1'!B10</f>
        <v>#DIV/0!</v>
      </c>
      <c r="D25" s="3" t="e">
        <f>'P155.1'!C10</f>
        <v>#DIV/0!</v>
      </c>
      <c r="E25" s="189"/>
    </row>
    <row r="31" ht="13.5">
      <c r="D31" s="100"/>
    </row>
  </sheetData>
  <sheetProtection password="B846" sheet="1" objects="1" scenarios="1"/>
  <mergeCells count="1">
    <mergeCell ref="E21:E25"/>
  </mergeCells>
  <printOptions/>
  <pageMargins left="0.787401575" right="0.787401575" top="0.984251969" bottom="0.984251969" header="0.4921259845" footer="0.492125984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indexed="43"/>
  </sheetPr>
  <dimension ref="A1:I17"/>
  <sheetViews>
    <sheetView zoomScalePageLayoutView="0" workbookViewId="0" topLeftCell="A1">
      <selection activeCell="E7" sqref="E7"/>
    </sheetView>
  </sheetViews>
  <sheetFormatPr defaultColWidth="11.57421875" defaultRowHeight="12.75"/>
  <cols>
    <col min="1" max="1" width="31.00390625" style="69" customWidth="1"/>
    <col min="2" max="16384" width="11.421875" style="69" customWidth="1"/>
  </cols>
  <sheetData>
    <row r="1" ht="13.5">
      <c r="A1" s="108" t="s">
        <v>485</v>
      </c>
    </row>
    <row r="4" spans="1:3" ht="15.75">
      <c r="A4" s="150"/>
      <c r="B4" s="71" t="s">
        <v>464</v>
      </c>
      <c r="C4" s="71" t="s">
        <v>465</v>
      </c>
    </row>
    <row r="5" spans="1:3" ht="27.75">
      <c r="A5" s="70" t="s">
        <v>407</v>
      </c>
      <c r="B5" s="67"/>
      <c r="C5" s="67"/>
    </row>
    <row r="6" spans="1:3" ht="27.75">
      <c r="A6" s="70" t="s">
        <v>408</v>
      </c>
      <c r="B6" s="67"/>
      <c r="C6" s="67"/>
    </row>
    <row r="7" spans="1:4" ht="32.25" customHeight="1">
      <c r="A7" s="73" t="s">
        <v>485</v>
      </c>
      <c r="B7" s="91" t="e">
        <f>(B5/B6)*100</f>
        <v>#DIV/0!</v>
      </c>
      <c r="C7" s="91" t="e">
        <f>(C5/C6)*100</f>
        <v>#DIV/0!</v>
      </c>
      <c r="D7" s="69" t="s">
        <v>354</v>
      </c>
    </row>
    <row r="10" spans="1:9" ht="34.5" customHeight="1">
      <c r="A10" s="235" t="s">
        <v>454</v>
      </c>
      <c r="B10" s="236"/>
      <c r="C10" s="236"/>
      <c r="D10" s="236"/>
      <c r="E10" s="236"/>
      <c r="F10" s="236"/>
      <c r="G10" s="236"/>
      <c r="H10" s="236"/>
      <c r="I10" s="237"/>
    </row>
    <row r="12" ht="13.5">
      <c r="A12" s="149" t="s">
        <v>469</v>
      </c>
    </row>
    <row r="13" spans="1:9" ht="158.25" customHeight="1">
      <c r="A13" s="255" t="s">
        <v>476</v>
      </c>
      <c r="B13" s="239"/>
      <c r="C13" s="239"/>
      <c r="D13" s="239"/>
      <c r="E13" s="239"/>
      <c r="F13" s="239"/>
      <c r="G13" s="239"/>
      <c r="H13" s="239"/>
      <c r="I13" s="239"/>
    </row>
    <row r="14" spans="1:9" ht="90.75" customHeight="1">
      <c r="A14" s="239" t="s">
        <v>477</v>
      </c>
      <c r="B14" s="239"/>
      <c r="C14" s="239"/>
      <c r="D14" s="239"/>
      <c r="E14" s="239"/>
      <c r="F14" s="239"/>
      <c r="G14" s="239"/>
      <c r="H14" s="239"/>
      <c r="I14" s="239"/>
    </row>
    <row r="15" spans="1:9" ht="45.75" customHeight="1">
      <c r="A15" s="255" t="s">
        <v>470</v>
      </c>
      <c r="B15" s="239"/>
      <c r="C15" s="239"/>
      <c r="D15" s="239"/>
      <c r="E15" s="239"/>
      <c r="F15" s="239"/>
      <c r="G15" s="239"/>
      <c r="H15" s="239"/>
      <c r="I15" s="239"/>
    </row>
    <row r="17" spans="1:5" ht="13.5">
      <c r="A17" s="122" t="s">
        <v>352</v>
      </c>
      <c r="B17" s="252" t="s">
        <v>406</v>
      </c>
      <c r="C17" s="253"/>
      <c r="D17" s="253"/>
      <c r="E17" s="254"/>
    </row>
  </sheetData>
  <sheetProtection password="B846" sheet="1" objects="1" scenarios="1"/>
  <mergeCells count="5">
    <mergeCell ref="B17:E17"/>
    <mergeCell ref="A10:I10"/>
    <mergeCell ref="A13:I13"/>
    <mergeCell ref="A14:I14"/>
    <mergeCell ref="A15:I15"/>
  </mergeCells>
  <printOptions/>
  <pageMargins left="0.787401575" right="0.787401575" top="0.984251969" bottom="0.984251969" header="0.4921259845" footer="0.4921259845"/>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indexed="43"/>
  </sheetPr>
  <dimension ref="A1:H20"/>
  <sheetViews>
    <sheetView zoomScalePageLayoutView="0" workbookViewId="0" topLeftCell="A1">
      <selection activeCell="E7" sqref="E7"/>
    </sheetView>
  </sheetViews>
  <sheetFormatPr defaultColWidth="11.57421875" defaultRowHeight="12.75"/>
  <cols>
    <col min="1" max="1" width="36.140625" style="69" customWidth="1"/>
    <col min="2" max="16384" width="11.421875" style="69" customWidth="1"/>
  </cols>
  <sheetData>
    <row r="1" ht="13.5">
      <c r="A1" s="108" t="s">
        <v>461</v>
      </c>
    </row>
    <row r="3" spans="2:3" ht="13.5">
      <c r="B3" s="104" t="s">
        <v>502</v>
      </c>
      <c r="C3" s="104" t="s">
        <v>276</v>
      </c>
    </row>
    <row r="4" spans="1:3" ht="27.75">
      <c r="A4" s="113" t="s">
        <v>410</v>
      </c>
      <c r="B4" s="80"/>
      <c r="C4" s="80"/>
    </row>
    <row r="5" spans="1:3" ht="13.5">
      <c r="A5" s="121"/>
      <c r="B5" s="121"/>
      <c r="C5" s="121"/>
    </row>
    <row r="6" spans="1:3" s="120" customFormat="1" ht="13.5">
      <c r="A6" s="113"/>
      <c r="B6" s="93" t="s">
        <v>417</v>
      </c>
      <c r="C6" s="93" t="s">
        <v>418</v>
      </c>
    </row>
    <row r="7" spans="1:3" ht="27.75">
      <c r="A7" s="113" t="s">
        <v>411</v>
      </c>
      <c r="B7" s="80"/>
      <c r="C7" s="80"/>
    </row>
    <row r="8" spans="1:3" ht="27.75">
      <c r="A8" s="113" t="s">
        <v>412</v>
      </c>
      <c r="B8" s="80"/>
      <c r="C8" s="80"/>
    </row>
    <row r="9" spans="1:3" ht="13.5">
      <c r="A9" s="113" t="s">
        <v>413</v>
      </c>
      <c r="B9" s="106">
        <f>'données générales'!B48</f>
        <v>0</v>
      </c>
      <c r="C9" s="106">
        <f>'données générales'!C48</f>
        <v>0</v>
      </c>
    </row>
    <row r="10" spans="1:3" ht="13.5">
      <c r="A10" s="73" t="s">
        <v>462</v>
      </c>
      <c r="B10" s="115" t="e">
        <f>((B7+B8)/B9)*1000</f>
        <v>#DIV/0!</v>
      </c>
      <c r="C10" s="115" t="e">
        <f>((C7+C8)/C9)*1000</f>
        <v>#DIV/0!</v>
      </c>
    </row>
    <row r="13" spans="1:8" ht="30.75" customHeight="1">
      <c r="A13" s="235" t="s">
        <v>455</v>
      </c>
      <c r="B13" s="236"/>
      <c r="C13" s="236"/>
      <c r="D13" s="236"/>
      <c r="E13" s="236"/>
      <c r="F13" s="236"/>
      <c r="G13" s="236"/>
      <c r="H13" s="237"/>
    </row>
    <row r="15" spans="1:8" ht="41.25" customHeight="1">
      <c r="A15" s="239" t="s">
        <v>471</v>
      </c>
      <c r="B15" s="239"/>
      <c r="C15" s="239"/>
      <c r="D15" s="239"/>
      <c r="E15" s="239"/>
      <c r="F15" s="239"/>
      <c r="G15" s="239"/>
      <c r="H15" s="239"/>
    </row>
    <row r="17" ht="13.5">
      <c r="A17" s="69" t="s">
        <v>469</v>
      </c>
    </row>
    <row r="18" spans="1:8" ht="125.25" customHeight="1">
      <c r="A18" s="255" t="s">
        <v>460</v>
      </c>
      <c r="B18" s="255"/>
      <c r="C18" s="255"/>
      <c r="D18" s="255"/>
      <c r="E18" s="255"/>
      <c r="F18" s="255"/>
      <c r="G18" s="255"/>
      <c r="H18" s="255"/>
    </row>
    <row r="20" spans="1:8" ht="30" customHeight="1">
      <c r="A20" s="122" t="s">
        <v>352</v>
      </c>
      <c r="B20" s="288" t="s">
        <v>409</v>
      </c>
      <c r="C20" s="288"/>
      <c r="D20" s="288"/>
      <c r="E20" s="288"/>
      <c r="F20" s="288"/>
      <c r="G20" s="288"/>
      <c r="H20" s="288"/>
    </row>
  </sheetData>
  <sheetProtection password="B846" sheet="1" objects="1" scenarios="1"/>
  <mergeCells count="4">
    <mergeCell ref="A15:H15"/>
    <mergeCell ref="A18:H18"/>
    <mergeCell ref="B20:H20"/>
    <mergeCell ref="A13:H13"/>
  </mergeCells>
  <dataValidations count="1">
    <dataValidation type="list" allowBlank="1" showInputMessage="1" showErrorMessage="1" sqref="B4:C4">
      <formula1>"oui,non"</formula1>
    </dataValidation>
  </dataValidations>
  <printOptions/>
  <pageMargins left="0.787401575" right="0.787401575" top="0.984251969" bottom="0.984251969" header="0.4921259845" footer="0.492125984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D39"/>
  <sheetViews>
    <sheetView zoomScalePageLayoutView="0" workbookViewId="0" topLeftCell="A1">
      <selection activeCell="M29" sqref="M29"/>
    </sheetView>
  </sheetViews>
  <sheetFormatPr defaultColWidth="11.57421875" defaultRowHeight="12.75"/>
  <cols>
    <col min="1" max="1" width="45.140625" style="16" customWidth="1"/>
    <col min="2" max="2" width="16.7109375" style="16" customWidth="1"/>
    <col min="3" max="3" width="18.421875" style="16" customWidth="1"/>
    <col min="4" max="16384" width="11.421875" style="16" customWidth="1"/>
  </cols>
  <sheetData>
    <row r="1" ht="13.5">
      <c r="A1" s="18" t="s">
        <v>43</v>
      </c>
    </row>
    <row r="3" spans="1:3" ht="13.5">
      <c r="A3" s="23" t="s">
        <v>44</v>
      </c>
      <c r="B3" s="22" t="s">
        <v>464</v>
      </c>
      <c r="C3" s="22" t="s">
        <v>465</v>
      </c>
    </row>
    <row r="4" spans="1:3" ht="13.5">
      <c r="A4" s="23" t="s">
        <v>45</v>
      </c>
      <c r="B4" s="67"/>
      <c r="C4" s="67"/>
    </row>
    <row r="5" spans="1:3" ht="27.75">
      <c r="A5" s="23" t="s">
        <v>46</v>
      </c>
      <c r="B5" s="67"/>
      <c r="C5" s="67"/>
    </row>
    <row r="6" spans="1:3" ht="13.5">
      <c r="A6" s="23" t="s">
        <v>47</v>
      </c>
      <c r="B6" s="67"/>
      <c r="C6" s="67"/>
    </row>
    <row r="7" spans="1:3" ht="27.75">
      <c r="A7" s="23" t="s">
        <v>48</v>
      </c>
      <c r="B7" s="22" t="e">
        <f>(B5/B4)*100</f>
        <v>#DIV/0!</v>
      </c>
      <c r="C7" s="22" t="e">
        <f>(C5/C4)*100</f>
        <v>#DIV/0!</v>
      </c>
    </row>
    <row r="8" spans="1:3" ht="27.75">
      <c r="A8" s="23" t="s">
        <v>49</v>
      </c>
      <c r="B8" s="22" t="e">
        <f>(B6/B4)*100</f>
        <v>#DIV/0!</v>
      </c>
      <c r="C8" s="22" t="e">
        <f>(C6/C4)*100</f>
        <v>#DIV/0!</v>
      </c>
    </row>
    <row r="10" ht="13.5">
      <c r="A10" s="18" t="s">
        <v>414</v>
      </c>
    </row>
    <row r="12" spans="1:3" ht="15.75">
      <c r="A12" s="35"/>
      <c r="B12" s="22" t="s">
        <v>464</v>
      </c>
      <c r="C12" s="22" t="s">
        <v>465</v>
      </c>
    </row>
    <row r="13" spans="1:3" ht="27.75">
      <c r="A13" s="44" t="s">
        <v>415</v>
      </c>
      <c r="B13" s="67"/>
      <c r="C13" s="67"/>
    </row>
    <row r="14" spans="1:3" ht="13.5">
      <c r="A14" s="44" t="s">
        <v>416</v>
      </c>
      <c r="B14" s="67"/>
      <c r="C14" s="67"/>
    </row>
    <row r="15" spans="1:3" ht="13.5">
      <c r="A15" s="44" t="s">
        <v>93</v>
      </c>
      <c r="B15" s="67"/>
      <c r="C15" s="67"/>
    </row>
    <row r="17" ht="13.5">
      <c r="A17" s="18" t="s">
        <v>94</v>
      </c>
    </row>
    <row r="19" spans="1:4" ht="13.5">
      <c r="A19" s="289"/>
      <c r="B19" s="289"/>
      <c r="C19" s="22" t="s">
        <v>464</v>
      </c>
      <c r="D19" s="22" t="s">
        <v>465</v>
      </c>
    </row>
    <row r="20" spans="1:4" ht="25.5" customHeight="1">
      <c r="A20" s="289" t="s">
        <v>95</v>
      </c>
      <c r="B20" s="289"/>
      <c r="C20" s="67"/>
      <c r="D20" s="67"/>
    </row>
    <row r="21" spans="1:4" ht="13.5">
      <c r="A21" s="289" t="s">
        <v>96</v>
      </c>
      <c r="B21" s="23" t="s">
        <v>97</v>
      </c>
      <c r="C21" s="67"/>
      <c r="D21" s="67"/>
    </row>
    <row r="22" spans="1:4" ht="13.5">
      <c r="A22" s="289"/>
      <c r="B22" s="23" t="s">
        <v>98</v>
      </c>
      <c r="C22" s="67"/>
      <c r="D22" s="67"/>
    </row>
    <row r="24" ht="13.5">
      <c r="A24" s="18" t="s">
        <v>99</v>
      </c>
    </row>
    <row r="26" spans="1:3" ht="13.5">
      <c r="A26" s="2"/>
      <c r="B26" s="3" t="s">
        <v>417</v>
      </c>
      <c r="C26" s="3" t="s">
        <v>418</v>
      </c>
    </row>
    <row r="27" spans="1:3" ht="13.5">
      <c r="A27" s="2" t="s">
        <v>100</v>
      </c>
      <c r="B27" s="80"/>
      <c r="C27" s="63"/>
    </row>
    <row r="29" ht="13.5">
      <c r="A29" s="18" t="s">
        <v>102</v>
      </c>
    </row>
    <row r="31" spans="1:3" ht="42">
      <c r="A31" s="23" t="s">
        <v>103</v>
      </c>
      <c r="B31" s="22" t="s">
        <v>104</v>
      </c>
      <c r="C31" s="22" t="s">
        <v>105</v>
      </c>
    </row>
    <row r="32" spans="1:3" ht="13.5">
      <c r="A32" s="62"/>
      <c r="B32" s="67"/>
      <c r="C32" s="67"/>
    </row>
    <row r="33" spans="1:3" ht="13.5">
      <c r="A33" s="62"/>
      <c r="B33" s="67"/>
      <c r="C33" s="67"/>
    </row>
    <row r="35" ht="13.5">
      <c r="A35" s="18" t="s">
        <v>106</v>
      </c>
    </row>
    <row r="37" spans="1:3" ht="27.75">
      <c r="A37" s="23" t="s">
        <v>107</v>
      </c>
      <c r="B37" s="22" t="s">
        <v>108</v>
      </c>
      <c r="C37" s="22" t="s">
        <v>104</v>
      </c>
    </row>
    <row r="38" spans="1:3" ht="13.5">
      <c r="A38" s="62"/>
      <c r="B38" s="67"/>
      <c r="C38" s="67"/>
    </row>
    <row r="39" spans="1:3" ht="13.5">
      <c r="A39" s="62"/>
      <c r="B39" s="67"/>
      <c r="C39" s="67"/>
    </row>
  </sheetData>
  <sheetProtection password="B846" sheet="1" objects="1" scenarios="1" insertRows="0"/>
  <mergeCells count="3">
    <mergeCell ref="A19:B19"/>
    <mergeCell ref="A20:B20"/>
    <mergeCell ref="A21:A22"/>
  </mergeCells>
  <printOptions/>
  <pageMargins left="0.787401575" right="0.787401575" top="0.984251969" bottom="0.984251969" header="0.4921259845" footer="0.4921259845"/>
  <pageSetup horizontalDpi="600" verticalDpi="600" orientation="portrait" paperSize="9"/>
  <drawing r:id="rId1"/>
</worksheet>
</file>

<file path=xl/worksheets/sheet23.xml><?xml version="1.0" encoding="utf-8"?>
<worksheet xmlns="http://schemas.openxmlformats.org/spreadsheetml/2006/main" xmlns:r="http://schemas.openxmlformats.org/officeDocument/2006/relationships">
  <dimension ref="A1:H15"/>
  <sheetViews>
    <sheetView zoomScalePageLayoutView="0" workbookViewId="0" topLeftCell="A1">
      <selection activeCell="D2" sqref="D2"/>
    </sheetView>
  </sheetViews>
  <sheetFormatPr defaultColWidth="11.57421875" defaultRowHeight="12.75"/>
  <cols>
    <col min="1" max="1" width="83.00390625" style="69" customWidth="1"/>
    <col min="2" max="2" width="12.8515625" style="69" bestFit="1" customWidth="1"/>
    <col min="3" max="3" width="14.421875" style="69" bestFit="1" customWidth="1"/>
    <col min="4" max="16384" width="11.421875" style="69" customWidth="1"/>
  </cols>
  <sheetData>
    <row r="1" ht="13.5">
      <c r="A1" s="108" t="s">
        <v>50</v>
      </c>
    </row>
    <row r="2" ht="13.5">
      <c r="D2" s="120"/>
    </row>
    <row r="3" ht="13.5" customHeight="1">
      <c r="D3" s="120"/>
    </row>
    <row r="4" spans="1:4" ht="13.5" customHeight="1">
      <c r="A4" s="151"/>
      <c r="B4" s="152" t="s">
        <v>254</v>
      </c>
      <c r="C4" s="152" t="s">
        <v>255</v>
      </c>
      <c r="D4" s="128"/>
    </row>
    <row r="5" spans="1:4" ht="13.5" customHeight="1">
      <c r="A5" s="151" t="s">
        <v>220</v>
      </c>
      <c r="B5" s="85"/>
      <c r="C5" s="85"/>
      <c r="D5" s="128"/>
    </row>
    <row r="6" spans="1:4" ht="13.5" customHeight="1">
      <c r="A6" s="151" t="s">
        <v>221</v>
      </c>
      <c r="B6" s="85"/>
      <c r="C6" s="85"/>
      <c r="D6" s="128"/>
    </row>
    <row r="7" spans="1:4" ht="13.5" customHeight="1">
      <c r="A7" s="151" t="s">
        <v>222</v>
      </c>
      <c r="B7" s="85"/>
      <c r="C7" s="85"/>
      <c r="D7" s="128"/>
    </row>
    <row r="8" spans="1:4" ht="13.5" customHeight="1">
      <c r="A8" s="153" t="s">
        <v>253</v>
      </c>
      <c r="B8" s="154" t="e">
        <f>(B5+B6)/B7</f>
        <v>#DIV/0!</v>
      </c>
      <c r="C8" s="154" t="e">
        <f>(C5+C6)/C7</f>
        <v>#DIV/0!</v>
      </c>
      <c r="D8" s="130"/>
    </row>
    <row r="10" spans="1:4" ht="38.25" customHeight="1">
      <c r="A10" s="235" t="s">
        <v>280</v>
      </c>
      <c r="B10" s="236"/>
      <c r="C10" s="236"/>
      <c r="D10" s="237"/>
    </row>
    <row r="12" spans="1:4" ht="180.75" customHeight="1">
      <c r="A12" s="255" t="s">
        <v>270</v>
      </c>
      <c r="B12" s="255"/>
      <c r="C12" s="255"/>
      <c r="D12" s="255"/>
    </row>
    <row r="15" spans="1:8" ht="13.5">
      <c r="A15" s="122" t="s">
        <v>352</v>
      </c>
      <c r="B15" s="288" t="s">
        <v>39</v>
      </c>
      <c r="C15" s="288"/>
      <c r="D15" s="288"/>
      <c r="E15" s="288"/>
      <c r="F15" s="288"/>
      <c r="G15" s="288"/>
      <c r="H15" s="288"/>
    </row>
  </sheetData>
  <sheetProtection password="B846" sheet="1" objects="1" scenarios="1"/>
  <mergeCells count="3">
    <mergeCell ref="A12:D12"/>
    <mergeCell ref="B15:H15"/>
    <mergeCell ref="A10:D10"/>
  </mergeCells>
  <printOptions/>
  <pageMargins left="0.787401575" right="0.787401575" top="0.984251969" bottom="0.984251969" header="0.4921259845" footer="0.492125984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G9"/>
  <sheetViews>
    <sheetView zoomScalePageLayoutView="0" workbookViewId="0" topLeftCell="A1">
      <selection activeCell="C16" sqref="C16"/>
    </sheetView>
  </sheetViews>
  <sheetFormatPr defaultColWidth="11.57421875" defaultRowHeight="12.75"/>
  <cols>
    <col min="1" max="1" width="56.00390625" style="16" customWidth="1"/>
    <col min="2" max="2" width="25.421875" style="16" customWidth="1"/>
    <col min="3" max="16384" width="11.421875" style="16" customWidth="1"/>
  </cols>
  <sheetData>
    <row r="1" ht="13.5">
      <c r="A1" s="18" t="s">
        <v>38</v>
      </c>
    </row>
    <row r="3" spans="1:2" ht="13.5">
      <c r="A3" s="22" t="s">
        <v>41</v>
      </c>
      <c r="B3" s="22" t="s">
        <v>42</v>
      </c>
    </row>
    <row r="4" spans="1:2" ht="13.5">
      <c r="A4" s="62"/>
      <c r="B4" s="67"/>
    </row>
    <row r="5" spans="1:2" ht="13.5">
      <c r="A5" s="62"/>
      <c r="B5" s="67"/>
    </row>
    <row r="9" spans="1:7" ht="39.75" customHeight="1">
      <c r="A9" s="190" t="s">
        <v>40</v>
      </c>
      <c r="B9" s="190"/>
      <c r="C9" s="190"/>
      <c r="D9" s="190"/>
      <c r="E9" s="190"/>
      <c r="F9" s="190"/>
      <c r="G9" s="190"/>
    </row>
  </sheetData>
  <sheetProtection password="B846" sheet="1" objects="1" scenarios="1" insertRows="0"/>
  <mergeCells count="1">
    <mergeCell ref="A9:G9"/>
  </mergeCells>
  <printOptions/>
  <pageMargins left="0.787401575" right="0.787401575" top="0.984251969" bottom="0.984251969" header="0.4921259845" footer="0.492125984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AZ141"/>
  <sheetViews>
    <sheetView zoomScalePageLayoutView="0" workbookViewId="0" topLeftCell="A76">
      <selection activeCell="A70" sqref="A70"/>
    </sheetView>
  </sheetViews>
  <sheetFormatPr defaultColWidth="11.57421875" defaultRowHeight="12.75"/>
  <cols>
    <col min="1" max="1" width="71.421875" style="16" customWidth="1"/>
    <col min="2" max="2" width="44.421875" style="16" customWidth="1"/>
    <col min="3" max="3" width="22.28125" style="16" customWidth="1"/>
    <col min="4" max="4" width="19.8515625" style="16" customWidth="1"/>
    <col min="5" max="5" width="18.28125" style="16" customWidth="1"/>
    <col min="6" max="6" width="10.140625" style="16" customWidth="1"/>
    <col min="7" max="7" width="26.00390625" style="16" bestFit="1" customWidth="1"/>
    <col min="8" max="8" width="11.7109375" style="16" customWidth="1"/>
    <col min="9" max="9" width="26.421875" style="16" bestFit="1" customWidth="1"/>
    <col min="10" max="10" width="11.421875" style="16" customWidth="1"/>
    <col min="11" max="12" width="36.28125" style="16" bestFit="1" customWidth="1"/>
    <col min="13" max="16384" width="11.421875" style="16" customWidth="1"/>
  </cols>
  <sheetData>
    <row r="1" spans="1:52" ht="13.5">
      <c r="A1" s="30" t="s">
        <v>422</v>
      </c>
      <c r="AZ1" s="2" t="s">
        <v>432</v>
      </c>
    </row>
    <row r="2" spans="1:52" ht="13.5">
      <c r="A2" s="18"/>
      <c r="AZ2" s="2" t="s">
        <v>433</v>
      </c>
    </row>
    <row r="3" spans="1:52" ht="13.5">
      <c r="A3" s="2" t="s">
        <v>434</v>
      </c>
      <c r="B3" s="62"/>
      <c r="AZ3" s="2" t="s">
        <v>435</v>
      </c>
    </row>
    <row r="4" spans="1:52" ht="13.5">
      <c r="A4" s="36"/>
      <c r="AZ4" s="2" t="s">
        <v>436</v>
      </c>
    </row>
    <row r="5" spans="1:52" ht="13.5">
      <c r="A5" s="46" t="s">
        <v>156</v>
      </c>
      <c r="B5" s="63"/>
      <c r="AZ5" s="2" t="s">
        <v>437</v>
      </c>
    </row>
    <row r="6" spans="1:52" ht="13.5">
      <c r="A6" s="46" t="s">
        <v>157</v>
      </c>
      <c r="B6" s="63"/>
      <c r="AZ6" s="2" t="s">
        <v>439</v>
      </c>
    </row>
    <row r="8" ht="13.5">
      <c r="A8" s="16" t="s">
        <v>438</v>
      </c>
    </row>
    <row r="9" spans="1:2" ht="13.5">
      <c r="A9" s="37" t="s">
        <v>158</v>
      </c>
      <c r="B9" s="63"/>
    </row>
    <row r="10" spans="1:2" ht="15.75">
      <c r="A10" s="37" t="s">
        <v>161</v>
      </c>
      <c r="B10" s="63"/>
    </row>
    <row r="11" spans="1:2" ht="15.75">
      <c r="A11" s="37" t="s">
        <v>162</v>
      </c>
      <c r="B11" s="63"/>
    </row>
    <row r="12" spans="1:2" ht="13.5">
      <c r="A12" s="37" t="s">
        <v>159</v>
      </c>
      <c r="B12" s="63"/>
    </row>
    <row r="13" spans="1:2" ht="15.75">
      <c r="A13" s="37" t="s">
        <v>163</v>
      </c>
      <c r="B13" s="63"/>
    </row>
    <row r="14" spans="1:2" ht="13.5">
      <c r="A14" s="37" t="s">
        <v>160</v>
      </c>
      <c r="B14" s="63"/>
    </row>
    <row r="15" spans="1:3" s="34" customFormat="1" ht="15.75">
      <c r="A15" s="48" t="s">
        <v>164</v>
      </c>
      <c r="B15" s="47"/>
      <c r="C15" s="25"/>
    </row>
    <row r="16" spans="1:3" s="34" customFormat="1" ht="13.5">
      <c r="A16" s="15"/>
      <c r="B16" s="47"/>
      <c r="C16" s="25"/>
    </row>
    <row r="17" spans="1:2" ht="13.5">
      <c r="A17" s="2" t="s">
        <v>440</v>
      </c>
      <c r="B17" s="64"/>
    </row>
    <row r="18" spans="1:2" ht="13.5">
      <c r="A18" s="2"/>
      <c r="B18" s="2"/>
    </row>
    <row r="19" spans="1:4" ht="13.5">
      <c r="A19" s="2" t="s">
        <v>441</v>
      </c>
      <c r="B19" s="63"/>
      <c r="C19" s="2"/>
      <c r="D19" s="2"/>
    </row>
    <row r="20" spans="1:4" ht="13.5">
      <c r="A20" s="2" t="s">
        <v>165</v>
      </c>
      <c r="B20" s="63"/>
      <c r="C20" s="13" t="s">
        <v>442</v>
      </c>
      <c r="D20" s="63"/>
    </row>
    <row r="21" spans="1:4" ht="13.5">
      <c r="A21" s="2" t="s">
        <v>443</v>
      </c>
      <c r="B21" s="63"/>
      <c r="C21" s="13" t="s">
        <v>442</v>
      </c>
      <c r="D21" s="63"/>
    </row>
    <row r="24" ht="13.5">
      <c r="A24" s="30" t="s">
        <v>444</v>
      </c>
    </row>
    <row r="26" spans="1:2" ht="13.5">
      <c r="A26" s="13" t="s">
        <v>445</v>
      </c>
      <c r="B26" s="65"/>
    </row>
    <row r="28" spans="1:2" ht="13.5">
      <c r="A28" s="38" t="s">
        <v>446</v>
      </c>
      <c r="B28" s="26"/>
    </row>
    <row r="29" spans="1:2" ht="13.5">
      <c r="A29" s="9" t="s">
        <v>447</v>
      </c>
      <c r="B29" s="63"/>
    </row>
    <row r="30" spans="1:2" ht="13.5">
      <c r="A30" s="9" t="s">
        <v>448</v>
      </c>
      <c r="B30" s="63"/>
    </row>
    <row r="31" spans="1:2" ht="13.5">
      <c r="A31" s="9" t="s">
        <v>449</v>
      </c>
      <c r="B31" s="63"/>
    </row>
    <row r="32" spans="1:2" ht="13.5">
      <c r="A32" s="9" t="s">
        <v>399</v>
      </c>
      <c r="B32" s="63"/>
    </row>
    <row r="33" spans="1:2" ht="13.5">
      <c r="A33" s="9" t="s">
        <v>166</v>
      </c>
      <c r="B33" s="63"/>
    </row>
    <row r="34" spans="1:2" ht="13.5">
      <c r="A34" s="9" t="s">
        <v>167</v>
      </c>
      <c r="B34" s="63"/>
    </row>
    <row r="35" ht="13.5">
      <c r="A35" s="39"/>
    </row>
    <row r="36" spans="1:2" ht="13.5">
      <c r="A36" s="40" t="s">
        <v>400</v>
      </c>
      <c r="B36" s="41"/>
    </row>
    <row r="37" spans="1:2" ht="13.5">
      <c r="A37" s="42" t="s">
        <v>401</v>
      </c>
      <c r="B37" s="66"/>
    </row>
    <row r="38" spans="1:2" ht="13.5">
      <c r="A38" s="9" t="s">
        <v>402</v>
      </c>
      <c r="B38" s="63"/>
    </row>
    <row r="39" spans="1:2" ht="13.5">
      <c r="A39" s="9" t="s">
        <v>448</v>
      </c>
      <c r="B39" s="63"/>
    </row>
    <row r="40" spans="1:2" ht="13.5">
      <c r="A40" s="9" t="s">
        <v>403</v>
      </c>
      <c r="B40" s="63"/>
    </row>
    <row r="41" spans="1:2" ht="13.5">
      <c r="A41" s="9" t="s">
        <v>404</v>
      </c>
      <c r="B41" s="63"/>
    </row>
    <row r="44" ht="13.5">
      <c r="A44" s="30" t="s">
        <v>405</v>
      </c>
    </row>
    <row r="45" s="69" customFormat="1" ht="13.5"/>
    <row r="46" s="69" customFormat="1" ht="13.5">
      <c r="A46" s="69" t="s">
        <v>339</v>
      </c>
    </row>
    <row r="47" spans="2:3" s="69" customFormat="1" ht="13.5">
      <c r="B47" s="93" t="s">
        <v>502</v>
      </c>
      <c r="C47" s="93" t="s">
        <v>503</v>
      </c>
    </row>
    <row r="48" spans="1:3" s="69" customFormat="1" ht="13.5">
      <c r="A48" s="105" t="s">
        <v>171</v>
      </c>
      <c r="B48" s="75">
        <f>E54</f>
        <v>0</v>
      </c>
      <c r="C48" s="93">
        <f>B54</f>
        <v>0</v>
      </c>
    </row>
    <row r="49" s="69" customFormat="1" ht="13.5"/>
    <row r="50" s="69" customFormat="1" ht="13.5">
      <c r="A50" s="69" t="s">
        <v>340</v>
      </c>
    </row>
    <row r="51" spans="1:6" s="72" customFormat="1" ht="38.25" customHeight="1">
      <c r="A51" s="70" t="s">
        <v>341</v>
      </c>
      <c r="B51" s="71" t="s">
        <v>342</v>
      </c>
      <c r="C51" s="71" t="s">
        <v>343</v>
      </c>
      <c r="D51" s="71" t="s">
        <v>344</v>
      </c>
      <c r="E51" s="71" t="s">
        <v>345</v>
      </c>
      <c r="F51" s="71" t="s">
        <v>346</v>
      </c>
    </row>
    <row r="52" spans="1:6" s="69" customFormat="1" ht="13.5">
      <c r="A52" s="62" t="s">
        <v>347</v>
      </c>
      <c r="B52" s="67"/>
      <c r="C52" s="67"/>
      <c r="D52" s="67"/>
      <c r="E52" s="88">
        <f>SUM(C52:D52)</f>
        <v>0</v>
      </c>
      <c r="F52" s="88" t="e">
        <f>((E52-B52)/B52)*100</f>
        <v>#DIV/0!</v>
      </c>
    </row>
    <row r="53" spans="1:6" s="69" customFormat="1" ht="13.5">
      <c r="A53" s="62" t="s">
        <v>348</v>
      </c>
      <c r="B53" s="67"/>
      <c r="C53" s="67"/>
      <c r="D53" s="67"/>
      <c r="E53" s="88">
        <f>SUM(C53:D53)</f>
        <v>0</v>
      </c>
      <c r="F53" s="88" t="e">
        <f>((E53-B53)/B53)*100</f>
        <v>#DIV/0!</v>
      </c>
    </row>
    <row r="54" spans="1:6" s="69" customFormat="1" ht="13.5">
      <c r="A54" s="73" t="s">
        <v>349</v>
      </c>
      <c r="B54" s="74">
        <f>SUM(B52:B53)</f>
        <v>0</v>
      </c>
      <c r="C54" s="74">
        <f>SUM(C52:C53)</f>
        <v>0</v>
      </c>
      <c r="D54" s="74">
        <f>SUM(D52:D53)</f>
        <v>0</v>
      </c>
      <c r="E54" s="74">
        <f>SUM(E52:E53)</f>
        <v>0</v>
      </c>
      <c r="F54" s="68" t="e">
        <f>((E54-B54)/B54)*100</f>
        <v>#DIV/0!</v>
      </c>
    </row>
    <row r="55" s="69" customFormat="1" ht="13.5">
      <c r="A55" s="69" t="s">
        <v>350</v>
      </c>
    </row>
    <row r="56" s="69" customFormat="1" ht="13.5"/>
    <row r="57" s="69" customFormat="1" ht="13.5"/>
    <row r="58" s="69" customFormat="1" ht="13.5">
      <c r="A58" s="76" t="s">
        <v>172</v>
      </c>
    </row>
    <row r="59" s="69" customFormat="1" ht="13.5">
      <c r="A59" s="76"/>
    </row>
    <row r="60" s="69" customFormat="1" ht="13.5">
      <c r="A60" s="77" t="s">
        <v>173</v>
      </c>
    </row>
    <row r="61" s="69" customFormat="1" ht="13.5"/>
    <row r="62" spans="1:2" s="69" customFormat="1" ht="15.75">
      <c r="A62" s="78" t="s">
        <v>174</v>
      </c>
      <c r="B62" s="75">
        <f>E67</f>
        <v>0</v>
      </c>
    </row>
    <row r="63" s="69" customFormat="1" ht="13.5"/>
    <row r="64" spans="1:6" s="69" customFormat="1" ht="30">
      <c r="A64" s="71" t="s">
        <v>175</v>
      </c>
      <c r="B64" s="71" t="s">
        <v>176</v>
      </c>
      <c r="C64" s="71" t="s">
        <v>179</v>
      </c>
      <c r="D64" s="71" t="s">
        <v>177</v>
      </c>
      <c r="E64" s="71" t="s">
        <v>178</v>
      </c>
      <c r="F64" s="71" t="s">
        <v>346</v>
      </c>
    </row>
    <row r="65" spans="1:6" s="69" customFormat="1" ht="13.5">
      <c r="A65" s="62" t="s">
        <v>472</v>
      </c>
      <c r="B65" s="67"/>
      <c r="C65" s="67"/>
      <c r="D65" s="67"/>
      <c r="E65" s="67"/>
      <c r="F65" s="87" t="e">
        <f>((E65-D65)/D65)</f>
        <v>#DIV/0!</v>
      </c>
    </row>
    <row r="66" spans="1:6" s="69" customFormat="1" ht="13.5">
      <c r="A66" s="62" t="s">
        <v>473</v>
      </c>
      <c r="B66" s="67"/>
      <c r="C66" s="67"/>
      <c r="D66" s="67"/>
      <c r="E66" s="67"/>
      <c r="F66" s="87" t="e">
        <f>((E66-D66)/D66)</f>
        <v>#DIV/0!</v>
      </c>
    </row>
    <row r="67" spans="1:6" s="69" customFormat="1" ht="13.5">
      <c r="A67" s="70" t="s">
        <v>349</v>
      </c>
      <c r="B67" s="71"/>
      <c r="C67" s="71"/>
      <c r="D67" s="71">
        <f>SUM(D65:D66)</f>
        <v>0</v>
      </c>
      <c r="E67" s="71">
        <f>SUM(E65:E66)</f>
        <v>0</v>
      </c>
      <c r="F67" s="71" t="e">
        <f>((E67-D67)/D67)</f>
        <v>#DIV/0!</v>
      </c>
    </row>
    <row r="68" spans="1:3" ht="13.5">
      <c r="A68" s="191" t="s">
        <v>180</v>
      </c>
      <c r="B68" s="192"/>
      <c r="C68" s="192"/>
    </row>
    <row r="70" spans="1:2" ht="13.5">
      <c r="A70" s="2" t="s">
        <v>181</v>
      </c>
      <c r="B70" s="63"/>
    </row>
    <row r="72" ht="13.5">
      <c r="A72" s="31" t="s">
        <v>182</v>
      </c>
    </row>
    <row r="74" ht="13.5">
      <c r="A74" s="53" t="s">
        <v>183</v>
      </c>
    </row>
    <row r="76" spans="1:4" ht="28.5" customHeight="1">
      <c r="A76" s="54" t="s">
        <v>184</v>
      </c>
      <c r="B76" s="22" t="s">
        <v>187</v>
      </c>
      <c r="C76" s="54" t="s">
        <v>186</v>
      </c>
      <c r="D76" s="54" t="s">
        <v>185</v>
      </c>
    </row>
    <row r="77" spans="1:4" ht="13.5">
      <c r="A77" s="62"/>
      <c r="B77" s="67"/>
      <c r="C77" s="67"/>
      <c r="D77" s="67"/>
    </row>
    <row r="78" spans="1:4" ht="13.5">
      <c r="A78" s="62"/>
      <c r="B78" s="67"/>
      <c r="C78" s="67"/>
      <c r="D78" s="67"/>
    </row>
    <row r="79" spans="1:4" ht="13.5">
      <c r="A79" s="23" t="s">
        <v>349</v>
      </c>
      <c r="B79" s="22">
        <f>SUM(B77:B78)</f>
        <v>0</v>
      </c>
      <c r="C79" s="22">
        <f>SUM(C77:C78)</f>
        <v>0</v>
      </c>
      <c r="D79" s="23"/>
    </row>
    <row r="81" ht="13.5">
      <c r="A81" s="30" t="s">
        <v>188</v>
      </c>
    </row>
    <row r="83" spans="1:4" ht="13.5">
      <c r="A83" s="56" t="s">
        <v>189</v>
      </c>
      <c r="B83" s="51"/>
      <c r="C83" s="51"/>
      <c r="D83" s="51"/>
    </row>
    <row r="84" spans="1:4" ht="13.5">
      <c r="A84" s="50"/>
      <c r="B84" s="12" t="s">
        <v>275</v>
      </c>
      <c r="C84" s="12" t="s">
        <v>276</v>
      </c>
      <c r="D84" s="51"/>
    </row>
    <row r="85" spans="1:3" ht="15.75">
      <c r="A85" s="96" t="s">
        <v>190</v>
      </c>
      <c r="B85" s="14">
        <f>C106</f>
        <v>0</v>
      </c>
      <c r="C85" s="63"/>
    </row>
    <row r="86" spans="1:11" ht="15.75">
      <c r="A86" s="96" t="s">
        <v>191</v>
      </c>
      <c r="B86" s="14">
        <f>C113</f>
        <v>0</v>
      </c>
      <c r="C86" s="63"/>
      <c r="D86" s="58" t="s">
        <v>113</v>
      </c>
      <c r="E86" s="27" t="s">
        <v>114</v>
      </c>
      <c r="G86" s="27" t="s">
        <v>116</v>
      </c>
      <c r="I86" s="27" t="s">
        <v>118</v>
      </c>
      <c r="K86" s="27" t="s">
        <v>120</v>
      </c>
    </row>
    <row r="87" spans="1:11" ht="15.75">
      <c r="A87" s="96" t="s">
        <v>192</v>
      </c>
      <c r="B87" s="14">
        <f>C125</f>
        <v>0</v>
      </c>
      <c r="C87" s="63"/>
      <c r="E87" s="28">
        <f>B85</f>
        <v>0</v>
      </c>
      <c r="G87" s="28">
        <f>B88</f>
        <v>0</v>
      </c>
      <c r="I87" s="28">
        <f>B90</f>
        <v>0</v>
      </c>
      <c r="K87" s="28">
        <f>B91</f>
        <v>0</v>
      </c>
    </row>
    <row r="88" spans="1:3" ht="15.75">
      <c r="A88" s="96" t="s">
        <v>193</v>
      </c>
      <c r="B88" s="3">
        <f>(B85-B87)+B86</f>
        <v>0</v>
      </c>
      <c r="C88" s="63"/>
    </row>
    <row r="89" spans="1:3" ht="15.75">
      <c r="A89" s="96" t="s">
        <v>194</v>
      </c>
      <c r="B89" s="3">
        <f>B88-B87+B86-B90</f>
        <v>0</v>
      </c>
      <c r="C89" s="63"/>
    </row>
    <row r="90" spans="1:11" ht="15.75">
      <c r="A90" s="96" t="s">
        <v>195</v>
      </c>
      <c r="B90" s="14">
        <f>B91+B92+B93</f>
        <v>0</v>
      </c>
      <c r="C90" s="63"/>
      <c r="E90" s="27" t="s">
        <v>115</v>
      </c>
      <c r="G90" s="27" t="s">
        <v>117</v>
      </c>
      <c r="I90" s="27" t="s">
        <v>119</v>
      </c>
      <c r="K90" s="27" t="s">
        <v>121</v>
      </c>
    </row>
    <row r="91" spans="1:11" ht="15.75">
      <c r="A91" s="96" t="s">
        <v>110</v>
      </c>
      <c r="B91" s="3">
        <f>C122</f>
        <v>0</v>
      </c>
      <c r="C91" s="63"/>
      <c r="E91" s="28">
        <f>B86</f>
        <v>0</v>
      </c>
      <c r="G91" s="28">
        <f>B87</f>
        <v>0</v>
      </c>
      <c r="I91" s="28">
        <f>B89</f>
        <v>0</v>
      </c>
      <c r="K91" s="28">
        <f>B92</f>
        <v>0</v>
      </c>
    </row>
    <row r="92" spans="1:3" ht="15.75">
      <c r="A92" s="96" t="s">
        <v>111</v>
      </c>
      <c r="B92" s="14">
        <f>C131</f>
        <v>0</v>
      </c>
      <c r="C92" s="63"/>
    </row>
    <row r="93" spans="1:3" ht="15.75">
      <c r="A93" s="96" t="s">
        <v>112</v>
      </c>
      <c r="B93" s="14">
        <f>C132</f>
        <v>0</v>
      </c>
      <c r="C93" s="63"/>
    </row>
    <row r="94" ht="13.5">
      <c r="K94" s="27" t="s">
        <v>122</v>
      </c>
    </row>
    <row r="95" ht="13.5">
      <c r="K95" s="28">
        <f>B93</f>
        <v>0</v>
      </c>
    </row>
    <row r="97" ht="13.5">
      <c r="A97" s="56" t="s">
        <v>158</v>
      </c>
    </row>
    <row r="99" spans="1:2" ht="13.5">
      <c r="A99" s="2" t="s">
        <v>123</v>
      </c>
      <c r="B99" s="63"/>
    </row>
    <row r="101" ht="13.5">
      <c r="A101" s="16" t="s">
        <v>124</v>
      </c>
    </row>
    <row r="103" spans="1:8" ht="43.5">
      <c r="A103" s="29" t="s">
        <v>125</v>
      </c>
      <c r="B103" s="22" t="s">
        <v>129</v>
      </c>
      <c r="C103" s="54" t="s">
        <v>130</v>
      </c>
      <c r="D103" s="54" t="s">
        <v>126</v>
      </c>
      <c r="E103" s="22" t="s">
        <v>135</v>
      </c>
      <c r="F103" s="12" t="s">
        <v>262</v>
      </c>
      <c r="G103" s="22" t="s">
        <v>263</v>
      </c>
      <c r="H103" s="12" t="s">
        <v>264</v>
      </c>
    </row>
    <row r="104" spans="1:8" ht="13.5">
      <c r="A104" s="86" t="s">
        <v>128</v>
      </c>
      <c r="B104" s="67"/>
      <c r="C104" s="67"/>
      <c r="D104" s="87" t="e">
        <f>((C104-B104)/B104)</f>
        <v>#DIV/0!</v>
      </c>
      <c r="E104" s="80"/>
      <c r="F104" s="107">
        <f>E104*C104</f>
        <v>0</v>
      </c>
      <c r="G104" s="80"/>
      <c r="H104" s="107">
        <f>B104*G104</f>
        <v>0</v>
      </c>
    </row>
    <row r="105" spans="1:8" ht="13.5">
      <c r="A105" s="86" t="s">
        <v>128</v>
      </c>
      <c r="B105" s="67"/>
      <c r="C105" s="67"/>
      <c r="D105" s="87" t="e">
        <f>((C105-B105)/B105)</f>
        <v>#DIV/0!</v>
      </c>
      <c r="E105" s="67"/>
      <c r="F105" s="107">
        <f>E105*C105</f>
        <v>0</v>
      </c>
      <c r="G105" s="80"/>
      <c r="H105" s="107">
        <f>B105*G105</f>
        <v>0</v>
      </c>
    </row>
    <row r="106" spans="1:8" ht="13.5">
      <c r="A106" s="49" t="s">
        <v>127</v>
      </c>
      <c r="B106" s="22">
        <f>SUM(B104:B105)</f>
        <v>0</v>
      </c>
      <c r="C106" s="22">
        <f>SUM(C104:C105)</f>
        <v>0</v>
      </c>
      <c r="D106" s="22" t="e">
        <f>((C106-B106)/B106)</f>
        <v>#DIV/0!</v>
      </c>
      <c r="E106" s="22" t="e">
        <f>F106/C106</f>
        <v>#DIV/0!</v>
      </c>
      <c r="F106" s="3">
        <f>SUM(F104:F105)</f>
        <v>0</v>
      </c>
      <c r="G106" s="3" t="e">
        <f>B106/H106</f>
        <v>#DIV/0!</v>
      </c>
      <c r="H106" s="3">
        <f>SUM(H104:H105)</f>
        <v>0</v>
      </c>
    </row>
    <row r="107" spans="7:8" ht="13.5">
      <c r="G107" s="17"/>
      <c r="H107" s="17"/>
    </row>
    <row r="108" spans="1:8" ht="13.5">
      <c r="A108" s="56" t="s">
        <v>131</v>
      </c>
      <c r="G108" s="17"/>
      <c r="H108" s="17"/>
    </row>
    <row r="109" spans="7:8" ht="13.5">
      <c r="G109" s="17"/>
      <c r="H109" s="17"/>
    </row>
    <row r="110" spans="1:8" ht="40.5" customHeight="1">
      <c r="A110" s="55" t="s">
        <v>184</v>
      </c>
      <c r="B110" s="22" t="s">
        <v>134</v>
      </c>
      <c r="C110" s="54" t="s">
        <v>186</v>
      </c>
      <c r="D110" s="22" t="s">
        <v>133</v>
      </c>
      <c r="E110" s="54" t="s">
        <v>135</v>
      </c>
      <c r="F110" s="12" t="s">
        <v>262</v>
      </c>
      <c r="G110" s="22" t="s">
        <v>263</v>
      </c>
      <c r="H110" s="12" t="s">
        <v>264</v>
      </c>
    </row>
    <row r="111" spans="1:8" ht="13.5">
      <c r="A111" s="62"/>
      <c r="B111" s="67"/>
      <c r="C111" s="67"/>
      <c r="D111" s="87" t="e">
        <f>((C111-B111)/B111)</f>
        <v>#DIV/0!</v>
      </c>
      <c r="E111" s="67"/>
      <c r="F111" s="107">
        <f>E111*C111</f>
        <v>0</v>
      </c>
      <c r="G111" s="80"/>
      <c r="H111" s="107">
        <f>B111*G111</f>
        <v>0</v>
      </c>
    </row>
    <row r="112" spans="1:8" ht="13.5">
      <c r="A112" s="62"/>
      <c r="B112" s="67"/>
      <c r="C112" s="67"/>
      <c r="D112" s="87" t="e">
        <f>((C112-B112)/B112)</f>
        <v>#DIV/0!</v>
      </c>
      <c r="E112" s="67"/>
      <c r="F112" s="107">
        <f>E112*C112</f>
        <v>0</v>
      </c>
      <c r="G112" s="80"/>
      <c r="H112" s="107">
        <f>B112*G112</f>
        <v>0</v>
      </c>
    </row>
    <row r="113" spans="1:8" ht="13.5">
      <c r="A113" s="23" t="s">
        <v>132</v>
      </c>
      <c r="B113" s="22">
        <f>SUM(B111:B112)</f>
        <v>0</v>
      </c>
      <c r="C113" s="22">
        <f>SUM(C111:C112)</f>
        <v>0</v>
      </c>
      <c r="D113" s="22" t="e">
        <f>((C113-B113)/B113)</f>
        <v>#DIV/0!</v>
      </c>
      <c r="E113" s="22" t="e">
        <f>F113/C113</f>
        <v>#DIV/0!</v>
      </c>
      <c r="F113" s="3">
        <f>SUM(F111:F112)</f>
        <v>0</v>
      </c>
      <c r="G113" s="3" t="e">
        <f>B113/H113</f>
        <v>#DIV/0!</v>
      </c>
      <c r="H113" s="3">
        <f>SUM(H111:H112)</f>
        <v>0</v>
      </c>
    </row>
    <row r="115" spans="1:2" ht="26.25" customHeight="1">
      <c r="A115" s="193" t="s">
        <v>456</v>
      </c>
      <c r="B115" s="193"/>
    </row>
    <row r="117" ht="13.5">
      <c r="A117" s="56" t="s">
        <v>136</v>
      </c>
    </row>
    <row r="119" spans="1:4" ht="27.75">
      <c r="A119" s="33" t="s">
        <v>137</v>
      </c>
      <c r="B119" s="22" t="s">
        <v>144</v>
      </c>
      <c r="C119" s="22" t="s">
        <v>145</v>
      </c>
      <c r="D119" s="22" t="s">
        <v>346</v>
      </c>
    </row>
    <row r="120" spans="1:4" ht="15.75">
      <c r="A120" s="33" t="s">
        <v>138</v>
      </c>
      <c r="B120" s="79"/>
      <c r="C120" s="79"/>
      <c r="D120" s="52" t="e">
        <f aca="true" t="shared" si="0" ref="D120:D125">((C120-B120)/B120)</f>
        <v>#DIV/0!</v>
      </c>
    </row>
    <row r="121" spans="1:4" ht="13.5">
      <c r="A121" s="33" t="s">
        <v>351</v>
      </c>
      <c r="B121" s="79"/>
      <c r="C121" s="79"/>
      <c r="D121" s="52" t="e">
        <f t="shared" si="0"/>
        <v>#DIV/0!</v>
      </c>
    </row>
    <row r="122" spans="1:4" ht="15.75">
      <c r="A122" s="32" t="s">
        <v>139</v>
      </c>
      <c r="B122" s="52">
        <f>B120+B121</f>
        <v>0</v>
      </c>
      <c r="C122" s="52">
        <f>C120+C121</f>
        <v>0</v>
      </c>
      <c r="D122" s="52" t="e">
        <f t="shared" si="0"/>
        <v>#DIV/0!</v>
      </c>
    </row>
    <row r="123" spans="1:4" ht="15.75">
      <c r="A123" s="33" t="s">
        <v>140</v>
      </c>
      <c r="B123" s="79"/>
      <c r="C123" s="79"/>
      <c r="D123" s="52" t="e">
        <f t="shared" si="0"/>
        <v>#DIV/0!</v>
      </c>
    </row>
    <row r="124" spans="1:4" ht="15.75">
      <c r="A124" s="33" t="s">
        <v>141</v>
      </c>
      <c r="B124" s="79"/>
      <c r="C124" s="79"/>
      <c r="D124" s="52" t="e">
        <f t="shared" si="0"/>
        <v>#DIV/0!</v>
      </c>
    </row>
    <row r="125" spans="1:4" ht="15.75">
      <c r="A125" s="32" t="s">
        <v>142</v>
      </c>
      <c r="B125" s="52">
        <f>SUM(B123:B124)</f>
        <v>0</v>
      </c>
      <c r="C125" s="52">
        <f>SUM(C123:C124)</f>
        <v>0</v>
      </c>
      <c r="D125" s="52" t="e">
        <f t="shared" si="0"/>
        <v>#DIV/0!</v>
      </c>
    </row>
    <row r="126" spans="1:3" ht="51" customHeight="1">
      <c r="A126" s="190" t="s">
        <v>143</v>
      </c>
      <c r="B126" s="190"/>
      <c r="C126" s="190"/>
    </row>
    <row r="128" ht="13.5">
      <c r="A128" s="56" t="s">
        <v>146</v>
      </c>
    </row>
    <row r="130" spans="1:4" ht="13.5">
      <c r="A130" s="23"/>
      <c r="B130" s="22" t="s">
        <v>149</v>
      </c>
      <c r="C130" s="22" t="s">
        <v>150</v>
      </c>
      <c r="D130" s="22" t="s">
        <v>346</v>
      </c>
    </row>
    <row r="131" spans="1:4" ht="13.5">
      <c r="A131" s="23" t="s">
        <v>147</v>
      </c>
      <c r="B131" s="67"/>
      <c r="C131" s="67"/>
      <c r="D131" s="22" t="e">
        <f>((C131-B131)/B131)</f>
        <v>#DIV/0!</v>
      </c>
    </row>
    <row r="132" spans="1:4" ht="13.5">
      <c r="A132" s="23" t="s">
        <v>148</v>
      </c>
      <c r="B132" s="67"/>
      <c r="C132" s="67"/>
      <c r="D132" s="22" t="e">
        <f>((C132-B132)/B132)</f>
        <v>#DIV/0!</v>
      </c>
    </row>
    <row r="134" ht="13.5">
      <c r="A134" s="56" t="s">
        <v>151</v>
      </c>
    </row>
    <row r="136" spans="1:4" ht="13.5">
      <c r="A136" s="23"/>
      <c r="B136" s="22" t="s">
        <v>149</v>
      </c>
      <c r="C136" s="22" t="s">
        <v>150</v>
      </c>
      <c r="D136" s="22" t="s">
        <v>346</v>
      </c>
    </row>
    <row r="137" spans="1:4" ht="13.5">
      <c r="A137" s="23" t="s">
        <v>152</v>
      </c>
      <c r="B137" s="22">
        <f>B131+B132+B122</f>
        <v>0</v>
      </c>
      <c r="C137" s="22">
        <f>C131+C132+C122</f>
        <v>0</v>
      </c>
      <c r="D137" s="22" t="e">
        <f>((C137-B137)/B137)</f>
        <v>#DIV/0!</v>
      </c>
    </row>
    <row r="139" ht="13.5">
      <c r="A139" s="30" t="s">
        <v>153</v>
      </c>
    </row>
    <row r="140" spans="2:3" ht="13.5">
      <c r="B140" s="3" t="s">
        <v>275</v>
      </c>
      <c r="C140" s="3" t="s">
        <v>276</v>
      </c>
    </row>
    <row r="141" spans="1:3" ht="13.5">
      <c r="A141" s="96" t="s">
        <v>154</v>
      </c>
      <c r="B141" s="80"/>
      <c r="C141" s="80"/>
    </row>
  </sheetData>
  <sheetProtection password="B846" sheet="1" objects="1" scenarios="1" insertRows="0" deleteRows="0"/>
  <mergeCells count="3">
    <mergeCell ref="A126:C126"/>
    <mergeCell ref="A68:C68"/>
    <mergeCell ref="A115:B115"/>
  </mergeCells>
  <dataValidations count="3">
    <dataValidation type="list" allowBlank="1" showInputMessage="1" showErrorMessage="1" sqref="B19:B21 C15:C16 B9:B14">
      <formula1>"oui,non"</formula1>
    </dataValidation>
    <dataValidation type="list" allowBlank="1" showInputMessage="1" showErrorMessage="1" sqref="B26">
      <formula1>$AZ$1:$AZ$6</formula1>
    </dataValidation>
    <dataValidation type="list" allowBlank="1" showInputMessage="1" showErrorMessage="1" sqref="B3">
      <formula1>"communal,intercommunal"</formula1>
    </dataValidation>
  </dataValidations>
  <printOptions/>
  <pageMargins left="0.787401575" right="0.787401575" top="0.984251969" bottom="0.984251969" header="0.4921259845" footer="0.4921259845"/>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G13"/>
  <sheetViews>
    <sheetView zoomScalePageLayoutView="0" workbookViewId="0" topLeftCell="A1">
      <selection activeCell="I6" sqref="I6"/>
    </sheetView>
  </sheetViews>
  <sheetFormatPr defaultColWidth="11.57421875" defaultRowHeight="12.75"/>
  <cols>
    <col min="1" max="1" width="47.00390625" style="16" bestFit="1" customWidth="1"/>
    <col min="2" max="2" width="11.421875" style="17" customWidth="1"/>
    <col min="3" max="16384" width="11.421875" style="16" customWidth="1"/>
  </cols>
  <sheetData>
    <row r="1" ht="13.5">
      <c r="A1" s="18" t="s">
        <v>169</v>
      </c>
    </row>
    <row r="4" spans="1:3" ht="13.5">
      <c r="A4" s="2"/>
      <c r="B4" s="3" t="s">
        <v>502</v>
      </c>
      <c r="C4" s="3" t="s">
        <v>503</v>
      </c>
    </row>
    <row r="5" spans="1:3" ht="13.5">
      <c r="A5" s="20" t="s">
        <v>170</v>
      </c>
      <c r="B5" s="80"/>
      <c r="C5" s="63"/>
    </row>
    <row r="7" spans="1:7" ht="64.5" customHeight="1">
      <c r="A7" s="201" t="s">
        <v>291</v>
      </c>
      <c r="B7" s="202"/>
      <c r="C7" s="202"/>
      <c r="D7" s="202"/>
      <c r="E7" s="202"/>
      <c r="F7" s="202"/>
      <c r="G7" s="203"/>
    </row>
    <row r="9" spans="1:7" ht="90" customHeight="1">
      <c r="A9" s="194" t="s">
        <v>292</v>
      </c>
      <c r="B9" s="194"/>
      <c r="C9" s="194"/>
      <c r="D9" s="194"/>
      <c r="E9" s="194"/>
      <c r="F9" s="194"/>
      <c r="G9" s="194"/>
    </row>
    <row r="11" spans="1:7" ht="33" customHeight="1">
      <c r="A11" s="195" t="s">
        <v>168</v>
      </c>
      <c r="B11" s="196"/>
      <c r="C11" s="196"/>
      <c r="D11" s="196"/>
      <c r="E11" s="196"/>
      <c r="F11" s="196"/>
      <c r="G11" s="197"/>
    </row>
    <row r="13" spans="1:4" ht="13.5">
      <c r="A13" s="19" t="s">
        <v>352</v>
      </c>
      <c r="B13" s="198" t="s">
        <v>353</v>
      </c>
      <c r="C13" s="199"/>
      <c r="D13" s="200"/>
    </row>
  </sheetData>
  <sheetProtection password="B846" sheet="1" objects="1" scenarios="1"/>
  <mergeCells count="4">
    <mergeCell ref="A9:G9"/>
    <mergeCell ref="A11:G11"/>
    <mergeCell ref="B13:D13"/>
    <mergeCell ref="A7:G7"/>
  </mergeCells>
  <printOptions/>
  <pageMargins left="0.787401575" right="0.787401575" top="0.984251969" bottom="0.984251969"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9"/>
  <sheetViews>
    <sheetView zoomScalePageLayoutView="0" workbookViewId="0" topLeftCell="A1">
      <selection activeCell="E34" sqref="E34"/>
    </sheetView>
  </sheetViews>
  <sheetFormatPr defaultColWidth="11.57421875" defaultRowHeight="12.75"/>
  <cols>
    <col min="1" max="1" width="25.00390625" style="16" customWidth="1"/>
    <col min="2" max="2" width="27.140625" style="16" customWidth="1"/>
    <col min="3" max="3" width="18.28125" style="16" customWidth="1"/>
    <col min="4" max="4" width="15.7109375" style="16" customWidth="1"/>
    <col min="5" max="5" width="13.421875" style="16" customWidth="1"/>
    <col min="6" max="16384" width="11.421875" style="16" customWidth="1"/>
  </cols>
  <sheetData>
    <row r="1" ht="13.5">
      <c r="A1" s="18" t="s">
        <v>241</v>
      </c>
    </row>
    <row r="3" ht="13.5">
      <c r="A3" s="30" t="s">
        <v>355</v>
      </c>
    </row>
    <row r="5" ht="13.5">
      <c r="A5" s="24" t="s">
        <v>356</v>
      </c>
    </row>
    <row r="7" spans="1:4" ht="13.5">
      <c r="A7" s="205"/>
      <c r="B7" s="206"/>
      <c r="C7" s="22" t="s">
        <v>357</v>
      </c>
      <c r="D7" s="22" t="s">
        <v>358</v>
      </c>
    </row>
    <row r="8" spans="1:4" ht="25.5" customHeight="1">
      <c r="A8" s="207" t="s">
        <v>80</v>
      </c>
      <c r="B8" s="208"/>
      <c r="C8" s="81"/>
      <c r="D8" s="67"/>
    </row>
    <row r="10" spans="3:4" ht="13.5">
      <c r="C10" s="17" t="s">
        <v>418</v>
      </c>
      <c r="D10" s="17" t="s">
        <v>417</v>
      </c>
    </row>
    <row r="11" spans="1:4" ht="13.5">
      <c r="A11" s="211" t="s">
        <v>359</v>
      </c>
      <c r="B11" s="212"/>
      <c r="C11" s="22" t="s">
        <v>360</v>
      </c>
      <c r="D11" s="22" t="s">
        <v>361</v>
      </c>
    </row>
    <row r="12" spans="1:4" ht="13.5">
      <c r="A12" s="213" t="s">
        <v>362</v>
      </c>
      <c r="B12" s="214"/>
      <c r="C12" s="214"/>
      <c r="D12" s="215"/>
    </row>
    <row r="13" spans="1:4" s="34" customFormat="1" ht="27.75">
      <c r="A13" s="209" t="s">
        <v>363</v>
      </c>
      <c r="B13" s="22" t="s">
        <v>83</v>
      </c>
      <c r="C13" s="80"/>
      <c r="D13" s="80"/>
    </row>
    <row r="14" spans="1:4" ht="15" customHeight="1">
      <c r="A14" s="210"/>
      <c r="B14" s="22" t="s">
        <v>81</v>
      </c>
      <c r="C14" s="67"/>
      <c r="D14" s="67"/>
    </row>
    <row r="15" spans="1:4" ht="15" customHeight="1">
      <c r="A15" s="216" t="s">
        <v>364</v>
      </c>
      <c r="B15" s="22" t="s">
        <v>370</v>
      </c>
      <c r="C15" s="67"/>
      <c r="D15" s="67"/>
    </row>
    <row r="16" spans="1:4" ht="15" customHeight="1">
      <c r="A16" s="217"/>
      <c r="B16" s="22" t="s">
        <v>365</v>
      </c>
      <c r="C16" s="67"/>
      <c r="D16" s="67"/>
    </row>
    <row r="17" spans="1:4" ht="15" customHeight="1">
      <c r="A17" s="217"/>
      <c r="B17" s="22" t="s">
        <v>366</v>
      </c>
      <c r="C17" s="67"/>
      <c r="D17" s="67"/>
    </row>
    <row r="18" spans="1:4" ht="15" customHeight="1">
      <c r="A18" s="218"/>
      <c r="B18" s="22" t="s">
        <v>367</v>
      </c>
      <c r="C18" s="67"/>
      <c r="D18" s="67"/>
    </row>
    <row r="19" spans="1:4" ht="13.5">
      <c r="A19" s="223" t="s">
        <v>368</v>
      </c>
      <c r="B19" s="224"/>
      <c r="C19" s="67"/>
      <c r="D19" s="67"/>
    </row>
    <row r="20" spans="1:4" ht="13.5">
      <c r="A20" s="213" t="s">
        <v>369</v>
      </c>
      <c r="B20" s="214"/>
      <c r="C20" s="214"/>
      <c r="D20" s="215"/>
    </row>
    <row r="21" spans="1:4" ht="30.75" customHeight="1">
      <c r="A21" s="23" t="s">
        <v>363</v>
      </c>
      <c r="B21" s="22" t="s">
        <v>84</v>
      </c>
      <c r="C21" s="67"/>
      <c r="D21" s="67"/>
    </row>
    <row r="22" spans="1:4" ht="15" customHeight="1">
      <c r="A22" s="216" t="s">
        <v>364</v>
      </c>
      <c r="B22" s="22" t="s">
        <v>370</v>
      </c>
      <c r="C22" s="67"/>
      <c r="D22" s="67"/>
    </row>
    <row r="23" spans="1:4" ht="15" customHeight="1">
      <c r="A23" s="217"/>
      <c r="B23" s="22" t="s">
        <v>365</v>
      </c>
      <c r="C23" s="67"/>
      <c r="D23" s="67"/>
    </row>
    <row r="24" spans="1:4" ht="15" customHeight="1">
      <c r="A24" s="217"/>
      <c r="B24" s="22" t="s">
        <v>366</v>
      </c>
      <c r="C24" s="67"/>
      <c r="D24" s="67"/>
    </row>
    <row r="25" spans="1:4" ht="15" customHeight="1">
      <c r="A25" s="218"/>
      <c r="B25" s="22" t="s">
        <v>367</v>
      </c>
      <c r="C25" s="67"/>
      <c r="D25" s="67"/>
    </row>
    <row r="26" spans="1:4" ht="13.5">
      <c r="A26" s="223" t="s">
        <v>368</v>
      </c>
      <c r="B26" s="224"/>
      <c r="C26" s="67"/>
      <c r="D26" s="67"/>
    </row>
    <row r="27" spans="1:4" ht="13.5">
      <c r="A27" s="213" t="s">
        <v>371</v>
      </c>
      <c r="B27" s="214"/>
      <c r="C27" s="214"/>
      <c r="D27" s="215"/>
    </row>
    <row r="28" spans="1:4" ht="15" customHeight="1">
      <c r="A28" s="2" t="s">
        <v>372</v>
      </c>
      <c r="B28" s="2" t="s">
        <v>373</v>
      </c>
      <c r="C28" s="63"/>
      <c r="D28" s="63"/>
    </row>
    <row r="29" spans="1:4" ht="25.5" customHeight="1">
      <c r="A29" s="169" t="s">
        <v>223</v>
      </c>
      <c r="B29" s="23" t="s">
        <v>85</v>
      </c>
      <c r="C29" s="67"/>
      <c r="D29" s="67"/>
    </row>
    <row r="30" spans="1:4" ht="27.75">
      <c r="A30" s="204"/>
      <c r="B30" s="23" t="s">
        <v>87</v>
      </c>
      <c r="C30" s="67"/>
      <c r="D30" s="67"/>
    </row>
    <row r="31" spans="1:4" ht="15.75" customHeight="1">
      <c r="A31" s="204"/>
      <c r="B31" s="23" t="s">
        <v>86</v>
      </c>
      <c r="C31" s="67"/>
      <c r="D31" s="67"/>
    </row>
    <row r="32" spans="1:4" ht="15.75" customHeight="1">
      <c r="A32" s="170"/>
      <c r="B32" s="23" t="s">
        <v>374</v>
      </c>
      <c r="C32" s="67"/>
      <c r="D32" s="67"/>
    </row>
    <row r="33" spans="1:4" ht="86.25" customHeight="1">
      <c r="A33" s="219" t="s">
        <v>82</v>
      </c>
      <c r="B33" s="219"/>
      <c r="C33" s="219"/>
      <c r="D33" s="219"/>
    </row>
    <row r="35" ht="13.5">
      <c r="A35" s="24" t="s">
        <v>375</v>
      </c>
    </row>
    <row r="36" spans="1:10" ht="13.5">
      <c r="A36" s="13" t="s">
        <v>376</v>
      </c>
      <c r="B36" s="63"/>
      <c r="C36" s="13" t="s">
        <v>377</v>
      </c>
      <c r="D36" s="63"/>
      <c r="E36" s="220" t="s">
        <v>88</v>
      </c>
      <c r="F36" s="221"/>
      <c r="G36" s="221"/>
      <c r="H36" s="221"/>
      <c r="I36" s="221"/>
      <c r="J36" s="222"/>
    </row>
    <row r="37" spans="1:10" ht="13.5">
      <c r="A37" s="13" t="s">
        <v>376</v>
      </c>
      <c r="B37" s="63"/>
      <c r="C37" s="13" t="s">
        <v>377</v>
      </c>
      <c r="D37" s="63"/>
      <c r="E37" s="220" t="s">
        <v>378</v>
      </c>
      <c r="F37" s="221"/>
      <c r="G37" s="221"/>
      <c r="H37" s="221"/>
      <c r="I37" s="221"/>
      <c r="J37" s="222"/>
    </row>
    <row r="38" spans="1:10" ht="13.5">
      <c r="A38" s="13" t="s">
        <v>376</v>
      </c>
      <c r="B38" s="63"/>
      <c r="C38" s="13" t="s">
        <v>377</v>
      </c>
      <c r="D38" s="63"/>
      <c r="E38" s="220" t="s">
        <v>89</v>
      </c>
      <c r="F38" s="221"/>
      <c r="G38" s="221"/>
      <c r="H38" s="221"/>
      <c r="I38" s="221"/>
      <c r="J38" s="222"/>
    </row>
    <row r="39" spans="1:10" ht="13.5">
      <c r="A39" s="13" t="s">
        <v>376</v>
      </c>
      <c r="B39" s="63"/>
      <c r="C39" s="13" t="s">
        <v>377</v>
      </c>
      <c r="D39" s="63"/>
      <c r="E39" s="220" t="s">
        <v>89</v>
      </c>
      <c r="F39" s="221"/>
      <c r="G39" s="221"/>
      <c r="H39" s="221"/>
      <c r="I39" s="221"/>
      <c r="J39" s="222"/>
    </row>
  </sheetData>
  <sheetProtection password="B846" sheet="1" objects="1" scenarios="1"/>
  <mergeCells count="17">
    <mergeCell ref="A33:D33"/>
    <mergeCell ref="E36:J36"/>
    <mergeCell ref="E37:J37"/>
    <mergeCell ref="E38:J38"/>
    <mergeCell ref="E39:J39"/>
    <mergeCell ref="A19:B19"/>
    <mergeCell ref="A20:D20"/>
    <mergeCell ref="A22:A25"/>
    <mergeCell ref="A26:B26"/>
    <mergeCell ref="A27:D27"/>
    <mergeCell ref="A29:A32"/>
    <mergeCell ref="A7:B7"/>
    <mergeCell ref="A8:B8"/>
    <mergeCell ref="A13:A14"/>
    <mergeCell ref="A11:B11"/>
    <mergeCell ref="A12:D12"/>
    <mergeCell ref="A15:A18"/>
  </mergeCells>
  <printOptions/>
  <pageMargins left="0.787401575" right="0.787401575" top="0.984251969" bottom="0.984251969" header="0.4921259845" footer="0.492125984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
      <selection activeCell="B2" sqref="B2"/>
    </sheetView>
  </sheetViews>
  <sheetFormatPr defaultColWidth="11.57421875" defaultRowHeight="12.75"/>
  <cols>
    <col min="1" max="1" width="25.00390625" style="16" customWidth="1"/>
    <col min="2" max="2" width="27.140625" style="16" customWidth="1"/>
    <col min="3" max="3" width="18.28125" style="16" customWidth="1"/>
    <col min="4" max="4" width="15.7109375" style="16" customWidth="1"/>
    <col min="5" max="5" width="13.421875" style="16" customWidth="1"/>
    <col min="6" max="16384" width="11.421875" style="16" customWidth="1"/>
  </cols>
  <sheetData>
    <row r="1" ht="13.5">
      <c r="A1" s="18" t="s">
        <v>241</v>
      </c>
    </row>
    <row r="2" ht="13.5">
      <c r="A2" s="18"/>
    </row>
    <row r="3" spans="1:5" ht="13.5">
      <c r="A3" s="76" t="s">
        <v>379</v>
      </c>
      <c r="B3" s="69"/>
      <c r="C3" s="69"/>
      <c r="D3" s="69"/>
      <c r="E3" s="69"/>
    </row>
    <row r="4" spans="1:5" ht="13.5">
      <c r="A4" s="69"/>
      <c r="B4" s="69"/>
      <c r="C4" s="69"/>
      <c r="D4" s="69"/>
      <c r="E4" s="69"/>
    </row>
    <row r="5" spans="1:5" ht="13.5">
      <c r="A5" s="77" t="s">
        <v>380</v>
      </c>
      <c r="B5" s="69"/>
      <c r="C5" s="69"/>
      <c r="D5" s="69"/>
      <c r="E5" s="69"/>
    </row>
    <row r="6" spans="1:5" ht="13.5">
      <c r="A6" s="231" t="s">
        <v>381</v>
      </c>
      <c r="B6" s="232"/>
      <c r="C6" s="91" t="s">
        <v>382</v>
      </c>
      <c r="D6" s="91" t="s">
        <v>383</v>
      </c>
      <c r="E6" s="91" t="s">
        <v>346</v>
      </c>
    </row>
    <row r="7" spans="1:5" ht="13.5">
      <c r="A7" s="227" t="s">
        <v>310</v>
      </c>
      <c r="B7" s="228"/>
      <c r="C7" s="82"/>
      <c r="D7" s="82"/>
      <c r="E7" s="92" t="e">
        <f aca="true" t="shared" si="0" ref="E7:E16">((D7-C7)/C7)*100</f>
        <v>#DIV/0!</v>
      </c>
    </row>
    <row r="8" spans="1:5" ht="13.5">
      <c r="A8" s="229" t="s">
        <v>384</v>
      </c>
      <c r="B8" s="230"/>
      <c r="C8" s="82"/>
      <c r="D8" s="82"/>
      <c r="E8" s="92" t="e">
        <f t="shared" si="0"/>
        <v>#DIV/0!</v>
      </c>
    </row>
    <row r="9" spans="1:5" ht="13.5">
      <c r="A9" s="227" t="s">
        <v>311</v>
      </c>
      <c r="B9" s="228"/>
      <c r="C9" s="82"/>
      <c r="D9" s="82"/>
      <c r="E9" s="92" t="e">
        <f t="shared" si="0"/>
        <v>#DIV/0!</v>
      </c>
    </row>
    <row r="10" spans="1:5" ht="13.5">
      <c r="A10" s="227" t="s">
        <v>388</v>
      </c>
      <c r="B10" s="228"/>
      <c r="C10" s="82"/>
      <c r="D10" s="82"/>
      <c r="E10" s="92" t="e">
        <f t="shared" si="0"/>
        <v>#DIV/0!</v>
      </c>
    </row>
    <row r="11" spans="1:5" ht="13.5">
      <c r="A11" s="227" t="s">
        <v>312</v>
      </c>
      <c r="B11" s="228"/>
      <c r="C11" s="91">
        <f>C7+C9+C10</f>
        <v>0</v>
      </c>
      <c r="D11" s="91">
        <f>D7+D9+D10</f>
        <v>0</v>
      </c>
      <c r="E11" s="92" t="e">
        <f t="shared" si="0"/>
        <v>#DIV/0!</v>
      </c>
    </row>
    <row r="12" spans="1:5" ht="13.5">
      <c r="A12" s="227" t="s">
        <v>313</v>
      </c>
      <c r="B12" s="228"/>
      <c r="C12" s="82"/>
      <c r="D12" s="82"/>
      <c r="E12" s="92" t="e">
        <f t="shared" si="0"/>
        <v>#DIV/0!</v>
      </c>
    </row>
    <row r="13" spans="1:5" ht="13.5">
      <c r="A13" s="227" t="s">
        <v>314</v>
      </c>
      <c r="B13" s="228"/>
      <c r="C13" s="82"/>
      <c r="D13" s="82"/>
      <c r="E13" s="92" t="e">
        <f t="shared" si="0"/>
        <v>#DIV/0!</v>
      </c>
    </row>
    <row r="14" spans="1:5" ht="13.5">
      <c r="A14" s="227" t="s">
        <v>315</v>
      </c>
      <c r="B14" s="228"/>
      <c r="C14" s="82"/>
      <c r="D14" s="82"/>
      <c r="E14" s="92" t="e">
        <f t="shared" si="0"/>
        <v>#DIV/0!</v>
      </c>
    </row>
    <row r="15" spans="1:5" ht="13.5">
      <c r="A15" s="227" t="s">
        <v>385</v>
      </c>
      <c r="B15" s="228"/>
      <c r="C15" s="91">
        <f>C12+C13+C14</f>
        <v>0</v>
      </c>
      <c r="D15" s="91">
        <f>D12+D13+D14</f>
        <v>0</v>
      </c>
      <c r="E15" s="92" t="e">
        <f t="shared" si="0"/>
        <v>#DIV/0!</v>
      </c>
    </row>
    <row r="16" spans="1:5" ht="13.5">
      <c r="A16" s="225" t="s">
        <v>386</v>
      </c>
      <c r="B16" s="226"/>
      <c r="C16" s="91">
        <f>C11+C15</f>
        <v>0</v>
      </c>
      <c r="D16" s="91">
        <f>D11+D15</f>
        <v>0</v>
      </c>
      <c r="E16" s="92" t="e">
        <f t="shared" si="0"/>
        <v>#DIV/0!</v>
      </c>
    </row>
    <row r="17" spans="1:5" ht="13.5">
      <c r="A17" s="69"/>
      <c r="B17" s="69"/>
      <c r="C17" s="69"/>
      <c r="D17" s="69"/>
      <c r="E17" s="69"/>
    </row>
    <row r="18" spans="1:5" ht="13.5">
      <c r="A18" s="77" t="s">
        <v>387</v>
      </c>
      <c r="B18" s="69"/>
      <c r="C18" s="69"/>
      <c r="D18" s="69"/>
      <c r="E18" s="69"/>
    </row>
    <row r="19" spans="1:5" ht="13.5">
      <c r="A19" s="231" t="s">
        <v>381</v>
      </c>
      <c r="B19" s="232"/>
      <c r="C19" s="91" t="s">
        <v>382</v>
      </c>
      <c r="D19" s="91" t="s">
        <v>383</v>
      </c>
      <c r="E19" s="91" t="s">
        <v>346</v>
      </c>
    </row>
    <row r="20" spans="1:5" ht="13.5">
      <c r="A20" s="227" t="s">
        <v>310</v>
      </c>
      <c r="B20" s="228"/>
      <c r="C20" s="82"/>
      <c r="D20" s="82"/>
      <c r="E20" s="92" t="e">
        <f aca="true" t="shared" si="1" ref="E20:E28">((D20-C20)/C20)*100</f>
        <v>#DIV/0!</v>
      </c>
    </row>
    <row r="21" spans="1:5" ht="13.5">
      <c r="A21" s="229" t="s">
        <v>384</v>
      </c>
      <c r="B21" s="230"/>
      <c r="C21" s="82"/>
      <c r="D21" s="82"/>
      <c r="E21" s="92" t="e">
        <f t="shared" si="1"/>
        <v>#DIV/0!</v>
      </c>
    </row>
    <row r="22" spans="1:5" ht="13.5">
      <c r="A22" s="227" t="s">
        <v>311</v>
      </c>
      <c r="B22" s="228"/>
      <c r="C22" s="82"/>
      <c r="D22" s="82"/>
      <c r="E22" s="92" t="e">
        <f t="shared" si="1"/>
        <v>#DIV/0!</v>
      </c>
    </row>
    <row r="23" spans="1:5" ht="13.5">
      <c r="A23" s="227" t="s">
        <v>388</v>
      </c>
      <c r="B23" s="228"/>
      <c r="C23" s="82"/>
      <c r="D23" s="82"/>
      <c r="E23" s="92" t="e">
        <f t="shared" si="1"/>
        <v>#DIV/0!</v>
      </c>
    </row>
    <row r="24" spans="1:5" ht="13.5">
      <c r="A24" s="227" t="s">
        <v>312</v>
      </c>
      <c r="B24" s="228"/>
      <c r="C24" s="91">
        <f>C20+C22+C23</f>
        <v>0</v>
      </c>
      <c r="D24" s="91">
        <f>D20+D22+D23</f>
        <v>0</v>
      </c>
      <c r="E24" s="92" t="e">
        <f t="shared" si="1"/>
        <v>#DIV/0!</v>
      </c>
    </row>
    <row r="25" spans="1:5" ht="13.5">
      <c r="A25" s="227" t="s">
        <v>313</v>
      </c>
      <c r="B25" s="228"/>
      <c r="C25" s="82"/>
      <c r="D25" s="82"/>
      <c r="E25" s="92" t="e">
        <f t="shared" si="1"/>
        <v>#DIV/0!</v>
      </c>
    </row>
    <row r="26" spans="1:5" ht="13.5">
      <c r="A26" s="227" t="s">
        <v>315</v>
      </c>
      <c r="B26" s="228"/>
      <c r="C26" s="82"/>
      <c r="D26" s="82"/>
      <c r="E26" s="92" t="e">
        <f t="shared" si="1"/>
        <v>#DIV/0!</v>
      </c>
    </row>
    <row r="27" spans="1:5" ht="13.5">
      <c r="A27" s="227" t="s">
        <v>385</v>
      </c>
      <c r="B27" s="228"/>
      <c r="C27" s="91">
        <f>C25+C26</f>
        <v>0</v>
      </c>
      <c r="D27" s="91">
        <f>D25+D26</f>
        <v>0</v>
      </c>
      <c r="E27" s="92" t="e">
        <f t="shared" si="1"/>
        <v>#DIV/0!</v>
      </c>
    </row>
    <row r="28" spans="1:5" ht="13.5">
      <c r="A28" s="225" t="s">
        <v>386</v>
      </c>
      <c r="B28" s="226"/>
      <c r="C28" s="91">
        <f>C24+C27</f>
        <v>0</v>
      </c>
      <c r="D28" s="91">
        <f>D24+D27</f>
        <v>0</v>
      </c>
      <c r="E28" s="92" t="e">
        <f t="shared" si="1"/>
        <v>#DIV/0!</v>
      </c>
    </row>
    <row r="29" spans="1:5" ht="13.5">
      <c r="A29" s="69"/>
      <c r="B29" s="69"/>
      <c r="C29" s="69"/>
      <c r="D29" s="69"/>
      <c r="E29" s="69"/>
    </row>
    <row r="30" spans="1:5" ht="13.5">
      <c r="A30" s="77" t="s">
        <v>317</v>
      </c>
      <c r="B30" s="69"/>
      <c r="C30" s="69"/>
      <c r="D30" s="69"/>
      <c r="E30" s="69"/>
    </row>
    <row r="31" spans="1:5" ht="13.5">
      <c r="A31" s="92" t="s">
        <v>316</v>
      </c>
      <c r="B31" s="93">
        <f>D11+D24</f>
        <v>0</v>
      </c>
      <c r="C31" s="69"/>
      <c r="D31" s="69"/>
      <c r="E31" s="69"/>
    </row>
    <row r="32" spans="1:5" ht="13.5">
      <c r="A32" s="69"/>
      <c r="B32" s="69"/>
      <c r="C32" s="69"/>
      <c r="D32" s="69"/>
      <c r="E32" s="69"/>
    </row>
    <row r="34" ht="13.5">
      <c r="A34" s="94" t="s">
        <v>242</v>
      </c>
    </row>
  </sheetData>
  <sheetProtection password="B846" sheet="1" objects="1" scenarios="1"/>
  <mergeCells count="21">
    <mergeCell ref="A6:B6"/>
    <mergeCell ref="A7:B7"/>
    <mergeCell ref="A8:B8"/>
    <mergeCell ref="A9:B9"/>
    <mergeCell ref="A14:B14"/>
    <mergeCell ref="A15:B15"/>
    <mergeCell ref="A16:B16"/>
    <mergeCell ref="A19:B19"/>
    <mergeCell ref="A10:B10"/>
    <mergeCell ref="A11:B11"/>
    <mergeCell ref="A12:B12"/>
    <mergeCell ref="A13:B13"/>
    <mergeCell ref="A28:B28"/>
    <mergeCell ref="A24:B24"/>
    <mergeCell ref="A25:B25"/>
    <mergeCell ref="A26:B26"/>
    <mergeCell ref="A27:B27"/>
    <mergeCell ref="A20:B20"/>
    <mergeCell ref="A21:B21"/>
    <mergeCell ref="A22:B22"/>
    <mergeCell ref="A23:B23"/>
  </mergeCells>
  <printOptions/>
  <pageMargins left="0.787401575" right="0.787401575" top="0.984251969" bottom="0.984251969" header="0.4921259845" footer="0.492125984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Z70"/>
  <sheetViews>
    <sheetView zoomScalePageLayoutView="0" workbookViewId="0" topLeftCell="A1">
      <selection activeCell="E1" sqref="E1"/>
    </sheetView>
  </sheetViews>
  <sheetFormatPr defaultColWidth="11.57421875" defaultRowHeight="12.75"/>
  <cols>
    <col min="1" max="1" width="47.00390625" style="16" bestFit="1" customWidth="1"/>
    <col min="2" max="2" width="16.7109375" style="17" bestFit="1" customWidth="1"/>
    <col min="3" max="3" width="19.421875" style="16" bestFit="1" customWidth="1"/>
    <col min="4" max="4" width="13.421875" style="16" bestFit="1" customWidth="1"/>
    <col min="5" max="5" width="26.8515625" style="16" bestFit="1" customWidth="1"/>
    <col min="6" max="6" width="25.140625" style="16" bestFit="1" customWidth="1"/>
    <col min="7" max="16384" width="11.421875" style="16" customWidth="1"/>
  </cols>
  <sheetData>
    <row r="1" spans="1:52" ht="15" customHeight="1">
      <c r="A1" s="108" t="s">
        <v>56</v>
      </c>
      <c r="B1" s="104"/>
      <c r="C1" s="69"/>
      <c r="D1" s="69"/>
      <c r="E1" s="69"/>
      <c r="F1" s="69"/>
      <c r="G1" s="69"/>
      <c r="H1" s="69"/>
      <c r="AZ1" s="3" t="s">
        <v>224</v>
      </c>
    </row>
    <row r="2" spans="1:52" ht="13.5">
      <c r="A2" s="69"/>
      <c r="B2" s="104"/>
      <c r="C2" s="69"/>
      <c r="D2" s="69"/>
      <c r="E2" s="69"/>
      <c r="F2" s="69"/>
      <c r="G2" s="69"/>
      <c r="H2" s="69"/>
      <c r="AZ2" s="2" t="s">
        <v>201</v>
      </c>
    </row>
    <row r="3" spans="1:52" ht="13.5">
      <c r="A3" s="69"/>
      <c r="B3" s="104"/>
      <c r="C3" s="69"/>
      <c r="D3" s="69"/>
      <c r="E3" s="69"/>
      <c r="F3" s="69"/>
      <c r="G3" s="69"/>
      <c r="H3" s="69"/>
      <c r="AZ3" s="2" t="s">
        <v>202</v>
      </c>
    </row>
    <row r="4" spans="1:52" ht="13.5">
      <c r="A4" s="92"/>
      <c r="B4" s="93" t="s">
        <v>502</v>
      </c>
      <c r="C4" s="93" t="s">
        <v>503</v>
      </c>
      <c r="D4" s="69"/>
      <c r="E4" s="69"/>
      <c r="F4" s="69"/>
      <c r="G4" s="69"/>
      <c r="H4" s="69"/>
      <c r="AZ4" s="2" t="s">
        <v>203</v>
      </c>
    </row>
    <row r="5" spans="1:52" ht="13.5">
      <c r="A5" s="92" t="s">
        <v>504</v>
      </c>
      <c r="B5" s="99"/>
      <c r="C5" s="80"/>
      <c r="D5" s="69"/>
      <c r="E5" s="69"/>
      <c r="F5" s="69"/>
      <c r="G5" s="69"/>
      <c r="H5" s="69"/>
      <c r="AZ5" s="2" t="s">
        <v>204</v>
      </c>
    </row>
    <row r="6" spans="1:52" s="34" customFormat="1" ht="13.5">
      <c r="A6" s="109"/>
      <c r="B6" s="110"/>
      <c r="C6" s="72"/>
      <c r="D6" s="72"/>
      <c r="E6" s="72"/>
      <c r="F6" s="72"/>
      <c r="G6" s="72"/>
      <c r="H6" s="72"/>
      <c r="AZ6" s="25"/>
    </row>
    <row r="7" spans="1:52" s="34" customFormat="1" ht="76.5" customHeight="1">
      <c r="A7" s="235" t="s">
        <v>287</v>
      </c>
      <c r="B7" s="236"/>
      <c r="C7" s="236"/>
      <c r="D7" s="236"/>
      <c r="E7" s="236"/>
      <c r="F7" s="236"/>
      <c r="G7" s="237"/>
      <c r="H7" s="72"/>
      <c r="AZ7" s="25"/>
    </row>
    <row r="8" spans="1:8" ht="13.5">
      <c r="A8" s="69"/>
      <c r="B8" s="104"/>
      <c r="C8" s="69"/>
      <c r="D8" s="69"/>
      <c r="E8" s="69"/>
      <c r="F8" s="69"/>
      <c r="G8" s="69"/>
      <c r="H8" s="69"/>
    </row>
    <row r="9" spans="1:8" ht="76.5" customHeight="1">
      <c r="A9" s="233" t="s">
        <v>329</v>
      </c>
      <c r="B9" s="233"/>
      <c r="C9" s="233"/>
      <c r="D9" s="233"/>
      <c r="E9" s="233"/>
      <c r="F9" s="233"/>
      <c r="G9" s="233"/>
      <c r="H9" s="69"/>
    </row>
    <row r="10" spans="1:8" ht="78" customHeight="1">
      <c r="A10" s="234" t="s">
        <v>303</v>
      </c>
      <c r="B10" s="234"/>
      <c r="C10" s="234"/>
      <c r="D10" s="234"/>
      <c r="E10" s="234"/>
      <c r="F10" s="234"/>
      <c r="G10" s="234"/>
      <c r="H10" s="69"/>
    </row>
    <row r="11" spans="1:8" ht="29.25" customHeight="1">
      <c r="A11" s="234" t="s">
        <v>304</v>
      </c>
      <c r="B11" s="234"/>
      <c r="C11" s="234"/>
      <c r="D11" s="234"/>
      <c r="E11" s="234"/>
      <c r="F11" s="234"/>
      <c r="G11" s="234"/>
      <c r="H11" s="69"/>
    </row>
    <row r="12" spans="1:8" ht="54.75" customHeight="1">
      <c r="A12" s="233" t="s">
        <v>305</v>
      </c>
      <c r="B12" s="234"/>
      <c r="C12" s="234"/>
      <c r="D12" s="234"/>
      <c r="E12" s="234"/>
      <c r="F12" s="234"/>
      <c r="G12" s="234"/>
      <c r="H12" s="69"/>
    </row>
    <row r="13" spans="1:8" ht="13.5">
      <c r="A13" s="111"/>
      <c r="B13" s="112"/>
      <c r="C13" s="112"/>
      <c r="D13" s="112"/>
      <c r="E13" s="112"/>
      <c r="F13" s="112"/>
      <c r="G13" s="112"/>
      <c r="H13" s="69"/>
    </row>
    <row r="14" spans="1:8" ht="99" customHeight="1">
      <c r="A14" s="238" t="s">
        <v>288</v>
      </c>
      <c r="B14" s="239"/>
      <c r="C14" s="239"/>
      <c r="D14" s="239"/>
      <c r="E14" s="239"/>
      <c r="F14" s="239"/>
      <c r="G14" s="239"/>
      <c r="H14" s="69"/>
    </row>
    <row r="15" spans="1:8" ht="13.5">
      <c r="A15" s="69"/>
      <c r="B15" s="104"/>
      <c r="C15" s="69"/>
      <c r="D15" s="69"/>
      <c r="E15" s="69"/>
      <c r="F15" s="69"/>
      <c r="G15" s="69"/>
      <c r="H15" s="69"/>
    </row>
    <row r="16" spans="1:8" ht="13.5">
      <c r="A16" s="108" t="s">
        <v>90</v>
      </c>
      <c r="B16" s="104"/>
      <c r="C16" s="69"/>
      <c r="D16" s="69"/>
      <c r="E16" s="69"/>
      <c r="F16" s="69"/>
      <c r="G16" s="69"/>
      <c r="H16" s="69"/>
    </row>
    <row r="17" spans="1:8" ht="13.5">
      <c r="A17" s="69"/>
      <c r="B17" s="104"/>
      <c r="C17" s="69"/>
      <c r="D17" s="69"/>
      <c r="E17" s="69"/>
      <c r="F17" s="69"/>
      <c r="G17" s="69"/>
      <c r="H17" s="69"/>
    </row>
    <row r="18" spans="1:8" ht="13.5">
      <c r="A18" s="69" t="s">
        <v>91</v>
      </c>
      <c r="B18" s="104"/>
      <c r="C18" s="69"/>
      <c r="D18" s="69"/>
      <c r="E18" s="69"/>
      <c r="F18" s="69"/>
      <c r="G18" s="69"/>
      <c r="H18" s="69"/>
    </row>
    <row r="19" spans="1:8" ht="13.5">
      <c r="A19" s="69"/>
      <c r="B19" s="104"/>
      <c r="C19" s="69"/>
      <c r="D19" s="69"/>
      <c r="E19" s="69"/>
      <c r="F19" s="69"/>
      <c r="G19" s="69"/>
      <c r="H19" s="69"/>
    </row>
    <row r="20" spans="1:8" ht="13.5">
      <c r="A20" s="69"/>
      <c r="B20" s="104" t="s">
        <v>418</v>
      </c>
      <c r="C20" s="104" t="s">
        <v>417</v>
      </c>
      <c r="D20" s="69"/>
      <c r="E20" s="69"/>
      <c r="F20" s="69"/>
      <c r="G20" s="69"/>
      <c r="H20" s="69"/>
    </row>
    <row r="21" spans="1:8" ht="13.5">
      <c r="A21" s="92" t="s">
        <v>359</v>
      </c>
      <c r="B21" s="93" t="s">
        <v>229</v>
      </c>
      <c r="C21" s="93" t="s">
        <v>230</v>
      </c>
      <c r="D21" s="93" t="s">
        <v>231</v>
      </c>
      <c r="E21" s="69"/>
      <c r="F21" s="69"/>
      <c r="G21" s="69"/>
      <c r="H21" s="69"/>
    </row>
    <row r="22" spans="1:8" ht="13.5">
      <c r="A22" s="240" t="s">
        <v>362</v>
      </c>
      <c r="B22" s="241"/>
      <c r="C22" s="241"/>
      <c r="D22" s="242"/>
      <c r="E22" s="69"/>
      <c r="F22" s="69"/>
      <c r="G22" s="69"/>
      <c r="H22" s="69"/>
    </row>
    <row r="23" spans="1:8" ht="13.5">
      <c r="A23" s="92" t="s">
        <v>232</v>
      </c>
      <c r="B23" s="80"/>
      <c r="C23" s="80"/>
      <c r="D23" s="93" t="e">
        <f>((C23-B23)/B23)*100</f>
        <v>#DIV/0!</v>
      </c>
      <c r="E23" s="69"/>
      <c r="F23" s="69"/>
      <c r="G23" s="69"/>
      <c r="H23" s="69"/>
    </row>
    <row r="24" spans="1:8" ht="13.5">
      <c r="A24" s="92" t="s">
        <v>233</v>
      </c>
      <c r="B24" s="80"/>
      <c r="C24" s="80"/>
      <c r="D24" s="93" t="e">
        <f>((C24-B24)/B24)*100</f>
        <v>#DIV/0!</v>
      </c>
      <c r="E24" s="69"/>
      <c r="F24" s="69"/>
      <c r="G24" s="69"/>
      <c r="H24" s="69"/>
    </row>
    <row r="25" spans="1:8" ht="27.75" customHeight="1">
      <c r="A25" s="113" t="s">
        <v>234</v>
      </c>
      <c r="B25" s="93">
        <f>B23+B24</f>
        <v>0</v>
      </c>
      <c r="C25" s="93">
        <f>C23+C24</f>
        <v>0</v>
      </c>
      <c r="D25" s="93" t="e">
        <f>((C25-B25)/B25)*100</f>
        <v>#DIV/0!</v>
      </c>
      <c r="E25" s="69"/>
      <c r="F25" s="69"/>
      <c r="G25" s="69"/>
      <c r="H25" s="69"/>
    </row>
    <row r="26" spans="1:8" ht="13.5">
      <c r="A26" s="240" t="s">
        <v>369</v>
      </c>
      <c r="B26" s="241"/>
      <c r="C26" s="241"/>
      <c r="D26" s="242"/>
      <c r="E26" s="69"/>
      <c r="F26" s="69"/>
      <c r="G26" s="69"/>
      <c r="H26" s="69"/>
    </row>
    <row r="27" spans="1:8" ht="13.5">
      <c r="A27" s="92" t="s">
        <v>232</v>
      </c>
      <c r="B27" s="80"/>
      <c r="C27" s="80"/>
      <c r="D27" s="93" t="e">
        <f>((C27-B27)/B27)*100</f>
        <v>#DIV/0!</v>
      </c>
      <c r="E27" s="69"/>
      <c r="F27" s="69"/>
      <c r="G27" s="69"/>
      <c r="H27" s="69"/>
    </row>
    <row r="28" spans="1:8" ht="13.5">
      <c r="A28" s="92" t="s">
        <v>233</v>
      </c>
      <c r="B28" s="80"/>
      <c r="C28" s="80"/>
      <c r="D28" s="93" t="e">
        <f>((C28-B28)/B28)*100</f>
        <v>#DIV/0!</v>
      </c>
      <c r="E28" s="69"/>
      <c r="F28" s="69"/>
      <c r="G28" s="69"/>
      <c r="H28" s="69"/>
    </row>
    <row r="29" spans="1:8" ht="27.75" customHeight="1">
      <c r="A29" s="113" t="s">
        <v>155</v>
      </c>
      <c r="B29" s="93">
        <f>B27+B28</f>
        <v>0</v>
      </c>
      <c r="C29" s="93">
        <f>C27+C28</f>
        <v>0</v>
      </c>
      <c r="D29" s="93" t="e">
        <f>((C29-B29)/B29)*100</f>
        <v>#DIV/0!</v>
      </c>
      <c r="E29" s="69"/>
      <c r="F29" s="69"/>
      <c r="G29" s="69"/>
      <c r="H29" s="69"/>
    </row>
    <row r="30" spans="1:8" ht="13.5">
      <c r="A30" s="240" t="s">
        <v>371</v>
      </c>
      <c r="B30" s="241"/>
      <c r="C30" s="241"/>
      <c r="D30" s="242"/>
      <c r="E30" s="92" t="s">
        <v>235</v>
      </c>
      <c r="F30" s="92" t="s">
        <v>236</v>
      </c>
      <c r="G30" s="69"/>
      <c r="H30" s="69"/>
    </row>
    <row r="31" spans="1:8" ht="25.5" customHeight="1">
      <c r="A31" s="70" t="s">
        <v>306</v>
      </c>
      <c r="B31" s="93">
        <f aca="true" t="shared" si="0" ref="B31:C34">(120*E31)</f>
        <v>0</v>
      </c>
      <c r="C31" s="93">
        <f t="shared" si="0"/>
        <v>0</v>
      </c>
      <c r="D31" s="93" t="e">
        <f aca="true" t="shared" si="1" ref="D31:D38">((C31-B31)/B31)*100</f>
        <v>#DIV/0!</v>
      </c>
      <c r="E31" s="63"/>
      <c r="F31" s="63"/>
      <c r="G31" s="69"/>
      <c r="H31" s="69"/>
    </row>
    <row r="32" spans="1:8" ht="25.5" customHeight="1">
      <c r="A32" s="70" t="s">
        <v>307</v>
      </c>
      <c r="B32" s="93">
        <f t="shared" si="0"/>
        <v>0</v>
      </c>
      <c r="C32" s="93">
        <f t="shared" si="0"/>
        <v>0</v>
      </c>
      <c r="D32" s="93" t="e">
        <f t="shared" si="1"/>
        <v>#DIV/0!</v>
      </c>
      <c r="E32" s="63"/>
      <c r="F32" s="63"/>
      <c r="G32" s="69"/>
      <c r="H32" s="69"/>
    </row>
    <row r="33" spans="1:8" ht="13.5">
      <c r="A33" s="70" t="s">
        <v>86</v>
      </c>
      <c r="B33" s="93">
        <f t="shared" si="0"/>
        <v>0</v>
      </c>
      <c r="C33" s="93">
        <f t="shared" si="0"/>
        <v>0</v>
      </c>
      <c r="D33" s="93" t="e">
        <f t="shared" si="1"/>
        <v>#DIV/0!</v>
      </c>
      <c r="E33" s="63"/>
      <c r="F33" s="63"/>
      <c r="G33" s="69"/>
      <c r="H33" s="69"/>
    </row>
    <row r="34" spans="1:8" ht="13.5">
      <c r="A34" s="70" t="s">
        <v>374</v>
      </c>
      <c r="B34" s="93">
        <f t="shared" si="0"/>
        <v>0</v>
      </c>
      <c r="C34" s="93">
        <f t="shared" si="0"/>
        <v>0</v>
      </c>
      <c r="D34" s="93" t="e">
        <f t="shared" si="1"/>
        <v>#DIV/0!</v>
      </c>
      <c r="E34" s="63"/>
      <c r="F34" s="63"/>
      <c r="G34" s="69"/>
      <c r="H34" s="69"/>
    </row>
    <row r="35" spans="1:8" ht="13.5">
      <c r="A35" s="92" t="s">
        <v>237</v>
      </c>
      <c r="B35" s="93">
        <f>(B29+B25+120*(B31+B33+B34))*1.055</f>
        <v>0</v>
      </c>
      <c r="C35" s="93">
        <f>(C29+C25+120*(C31+C33+C34))*1.055</f>
        <v>0</v>
      </c>
      <c r="D35" s="93" t="e">
        <f t="shared" si="1"/>
        <v>#DIV/0!</v>
      </c>
      <c r="E35" s="109"/>
      <c r="F35" s="109"/>
      <c r="G35" s="69"/>
      <c r="H35" s="69"/>
    </row>
    <row r="36" spans="1:8" ht="15" customHeight="1">
      <c r="A36" s="92" t="s">
        <v>238</v>
      </c>
      <c r="B36" s="93">
        <f>SUM(B31:B35)</f>
        <v>0</v>
      </c>
      <c r="C36" s="93">
        <f>SUM(C31:C35)</f>
        <v>0</v>
      </c>
      <c r="D36" s="93" t="e">
        <f t="shared" si="1"/>
        <v>#DIV/0!</v>
      </c>
      <c r="E36" s="109"/>
      <c r="F36" s="109"/>
      <c r="G36" s="69"/>
      <c r="H36" s="69"/>
    </row>
    <row r="37" spans="1:8" ht="13.5">
      <c r="A37" s="114" t="s">
        <v>349</v>
      </c>
      <c r="B37" s="115">
        <f>B25+B29+B36</f>
        <v>0</v>
      </c>
      <c r="C37" s="115">
        <f>C25+C29+C36</f>
        <v>0</v>
      </c>
      <c r="D37" s="93" t="e">
        <f t="shared" si="1"/>
        <v>#DIV/0!</v>
      </c>
      <c r="E37" s="109"/>
      <c r="F37" s="109"/>
      <c r="G37" s="69"/>
      <c r="H37" s="69"/>
    </row>
    <row r="38" spans="1:8" ht="15" customHeight="1">
      <c r="A38" s="114" t="s">
        <v>239</v>
      </c>
      <c r="B38" s="115">
        <f>B37/120</f>
        <v>0</v>
      </c>
      <c r="C38" s="115">
        <f>C37/120</f>
        <v>0</v>
      </c>
      <c r="D38" s="93" t="e">
        <f t="shared" si="1"/>
        <v>#DIV/0!</v>
      </c>
      <c r="E38" s="109"/>
      <c r="F38" s="109"/>
      <c r="G38" s="69"/>
      <c r="H38" s="69"/>
    </row>
    <row r="39" spans="1:8" ht="13.5">
      <c r="A39" s="116" t="s">
        <v>197</v>
      </c>
      <c r="B39" s="117"/>
      <c r="C39" s="117"/>
      <c r="D39" s="117"/>
      <c r="E39" s="118"/>
      <c r="F39" s="118"/>
      <c r="G39" s="69"/>
      <c r="H39" s="69"/>
    </row>
    <row r="40" spans="1:8" ht="13.5">
      <c r="A40" s="69"/>
      <c r="B40" s="104"/>
      <c r="C40" s="69"/>
      <c r="D40" s="69"/>
      <c r="E40" s="69"/>
      <c r="F40" s="69"/>
      <c r="G40" s="69"/>
      <c r="H40" s="69"/>
    </row>
    <row r="41" spans="1:8" ht="13.5">
      <c r="A41" s="69" t="s">
        <v>198</v>
      </c>
      <c r="B41" s="104"/>
      <c r="C41" s="69"/>
      <c r="D41" s="69"/>
      <c r="E41" s="69"/>
      <c r="F41" s="69"/>
      <c r="G41" s="69"/>
      <c r="H41" s="69"/>
    </row>
    <row r="42" spans="1:8" ht="25.5" customHeight="1">
      <c r="A42" s="92" t="s">
        <v>341</v>
      </c>
      <c r="B42" s="68" t="s">
        <v>199</v>
      </c>
      <c r="C42" s="68" t="s">
        <v>200</v>
      </c>
      <c r="D42" s="69"/>
      <c r="E42" s="69"/>
      <c r="F42" s="69"/>
      <c r="G42" s="69"/>
      <c r="H42" s="69"/>
    </row>
    <row r="43" spans="1:8" ht="13.5">
      <c r="A43" s="63"/>
      <c r="B43" s="80"/>
      <c r="C43" s="63"/>
      <c r="D43" s="69"/>
      <c r="E43" s="69"/>
      <c r="F43" s="69"/>
      <c r="G43" s="69"/>
      <c r="H43" s="69"/>
    </row>
    <row r="44" spans="1:8" ht="13.5">
      <c r="A44" s="63"/>
      <c r="B44" s="80"/>
      <c r="C44" s="63"/>
      <c r="D44" s="69"/>
      <c r="E44" s="69"/>
      <c r="F44" s="69"/>
      <c r="G44" s="69"/>
      <c r="H44" s="69"/>
    </row>
    <row r="45" spans="1:8" ht="13.5">
      <c r="A45" s="63"/>
      <c r="B45" s="80"/>
      <c r="C45" s="63"/>
      <c r="D45" s="69"/>
      <c r="E45" s="69"/>
      <c r="F45" s="69"/>
      <c r="G45" s="69"/>
      <c r="H45" s="69"/>
    </row>
    <row r="46" spans="1:8" ht="13.5">
      <c r="A46" s="63"/>
      <c r="B46" s="80"/>
      <c r="C46" s="63"/>
      <c r="D46" s="69"/>
      <c r="E46" s="69"/>
      <c r="F46" s="69"/>
      <c r="G46" s="69"/>
      <c r="H46" s="69"/>
    </row>
    <row r="47" spans="1:8" ht="13.5">
      <c r="A47" s="63"/>
      <c r="B47" s="80"/>
      <c r="C47" s="63"/>
      <c r="D47" s="69"/>
      <c r="E47" s="69"/>
      <c r="F47" s="69"/>
      <c r="G47" s="69"/>
      <c r="H47" s="69"/>
    </row>
    <row r="48" spans="1:8" ht="13.5">
      <c r="A48" s="63"/>
      <c r="B48" s="80"/>
      <c r="C48" s="63"/>
      <c r="D48" s="69"/>
      <c r="E48" s="69"/>
      <c r="F48" s="69"/>
      <c r="G48" s="69"/>
      <c r="H48" s="69"/>
    </row>
    <row r="49" spans="1:8" ht="13.5">
      <c r="A49" s="63"/>
      <c r="B49" s="80"/>
      <c r="C49" s="63"/>
      <c r="D49" s="69"/>
      <c r="E49" s="69"/>
      <c r="F49" s="69"/>
      <c r="G49" s="69"/>
      <c r="H49" s="69"/>
    </row>
    <row r="50" spans="1:8" ht="13.5">
      <c r="A50" s="63"/>
      <c r="B50" s="80"/>
      <c r="C50" s="63"/>
      <c r="D50" s="69"/>
      <c r="E50" s="69"/>
      <c r="F50" s="69"/>
      <c r="G50" s="69"/>
      <c r="H50" s="69"/>
    </row>
    <row r="51" spans="1:8" ht="13.5">
      <c r="A51" s="63"/>
      <c r="B51" s="80"/>
      <c r="C51" s="63"/>
      <c r="D51" s="69"/>
      <c r="E51" s="69"/>
      <c r="F51" s="69"/>
      <c r="G51" s="69"/>
      <c r="H51" s="69"/>
    </row>
    <row r="52" spans="1:8" ht="13.5">
      <c r="A52" s="63"/>
      <c r="B52" s="80"/>
      <c r="C52" s="63"/>
      <c r="D52" s="69"/>
      <c r="E52" s="69"/>
      <c r="F52" s="69"/>
      <c r="G52" s="69"/>
      <c r="H52" s="69"/>
    </row>
    <row r="53" spans="1:8" s="34" customFormat="1" ht="13.5">
      <c r="A53" s="109"/>
      <c r="B53" s="110"/>
      <c r="C53" s="109"/>
      <c r="D53" s="72"/>
      <c r="E53" s="72"/>
      <c r="F53" s="72"/>
      <c r="G53" s="72"/>
      <c r="H53" s="72"/>
    </row>
    <row r="54" spans="1:8" s="34" customFormat="1" ht="13.5">
      <c r="A54" s="119" t="s">
        <v>308</v>
      </c>
      <c r="B54" s="83"/>
      <c r="C54" s="109"/>
      <c r="D54" s="72"/>
      <c r="E54" s="72"/>
      <c r="F54" s="72"/>
      <c r="G54" s="72"/>
      <c r="H54" s="72"/>
    </row>
    <row r="55" spans="1:8" s="34" customFormat="1" ht="13.5">
      <c r="A55" s="109"/>
      <c r="B55" s="110"/>
      <c r="C55" s="109"/>
      <c r="D55" s="72"/>
      <c r="E55" s="72"/>
      <c r="F55" s="72"/>
      <c r="G55" s="72"/>
      <c r="H55" s="72"/>
    </row>
    <row r="56" spans="1:8" ht="13.5">
      <c r="A56" s="92" t="s">
        <v>225</v>
      </c>
      <c r="B56" s="83"/>
      <c r="C56" s="69"/>
      <c r="D56" s="69"/>
      <c r="E56" s="69"/>
      <c r="F56" s="69"/>
      <c r="G56" s="69"/>
      <c r="H56" s="69"/>
    </row>
    <row r="57" spans="1:8" ht="13.5">
      <c r="A57" s="120"/>
      <c r="B57" s="121"/>
      <c r="C57" s="69"/>
      <c r="D57" s="69"/>
      <c r="E57" s="69"/>
      <c r="F57" s="69"/>
      <c r="G57" s="69"/>
      <c r="H57" s="69"/>
    </row>
    <row r="58" spans="1:8" ht="13.5">
      <c r="A58" s="92" t="s">
        <v>309</v>
      </c>
      <c r="B58" s="84"/>
      <c r="C58" s="69"/>
      <c r="D58" s="69"/>
      <c r="E58" s="69"/>
      <c r="F58" s="69"/>
      <c r="G58" s="69"/>
      <c r="H58" s="69"/>
    </row>
    <row r="59" spans="1:8" ht="13.5">
      <c r="A59" s="69"/>
      <c r="B59" s="104"/>
      <c r="C59" s="69"/>
      <c r="D59" s="69"/>
      <c r="E59" s="69"/>
      <c r="F59" s="69"/>
      <c r="G59" s="69"/>
      <c r="H59" s="69"/>
    </row>
    <row r="60" spans="1:8" ht="13.5">
      <c r="A60" s="69" t="s">
        <v>205</v>
      </c>
      <c r="B60" s="104"/>
      <c r="C60" s="69"/>
      <c r="D60" s="69"/>
      <c r="E60" s="69"/>
      <c r="F60" s="69"/>
      <c r="G60" s="69"/>
      <c r="H60" s="69"/>
    </row>
    <row r="61" spans="1:8" ht="13.5">
      <c r="A61" s="243"/>
      <c r="B61" s="244"/>
      <c r="C61" s="244"/>
      <c r="D61" s="244"/>
      <c r="E61" s="244"/>
      <c r="F61" s="244"/>
      <c r="G61" s="244"/>
      <c r="H61" s="245"/>
    </row>
    <row r="62" spans="1:8" ht="13.5">
      <c r="A62" s="246"/>
      <c r="B62" s="247"/>
      <c r="C62" s="247"/>
      <c r="D62" s="247"/>
      <c r="E62" s="247"/>
      <c r="F62" s="247"/>
      <c r="G62" s="247"/>
      <c r="H62" s="248"/>
    </row>
    <row r="63" spans="1:8" ht="13.5">
      <c r="A63" s="246"/>
      <c r="B63" s="247"/>
      <c r="C63" s="247"/>
      <c r="D63" s="247"/>
      <c r="E63" s="247"/>
      <c r="F63" s="247"/>
      <c r="G63" s="247"/>
      <c r="H63" s="248"/>
    </row>
    <row r="64" spans="1:8" ht="13.5">
      <c r="A64" s="249"/>
      <c r="B64" s="250"/>
      <c r="C64" s="250"/>
      <c r="D64" s="250"/>
      <c r="E64" s="250"/>
      <c r="F64" s="250"/>
      <c r="G64" s="250"/>
      <c r="H64" s="251"/>
    </row>
    <row r="65" spans="1:8" ht="13.5">
      <c r="A65" s="69"/>
      <c r="B65" s="104"/>
      <c r="C65" s="69"/>
      <c r="D65" s="69"/>
      <c r="E65" s="69"/>
      <c r="F65" s="69"/>
      <c r="G65" s="69"/>
      <c r="H65" s="69"/>
    </row>
    <row r="66" spans="1:8" ht="13.5">
      <c r="A66" s="69"/>
      <c r="B66" s="104"/>
      <c r="C66" s="69"/>
      <c r="D66" s="69"/>
      <c r="E66" s="69"/>
      <c r="F66" s="69"/>
      <c r="G66" s="69"/>
      <c r="H66" s="69"/>
    </row>
    <row r="67" spans="1:8" ht="42.75" customHeight="1">
      <c r="A67" s="122" t="s">
        <v>352</v>
      </c>
      <c r="B67" s="252" t="s">
        <v>92</v>
      </c>
      <c r="C67" s="253"/>
      <c r="D67" s="253"/>
      <c r="E67" s="253"/>
      <c r="F67" s="254"/>
      <c r="G67" s="69"/>
      <c r="H67" s="69"/>
    </row>
    <row r="68" spans="1:8" ht="13.5">
      <c r="A68" s="69"/>
      <c r="B68" s="104"/>
      <c r="C68" s="69"/>
      <c r="D68" s="69"/>
      <c r="E68" s="69"/>
      <c r="F68" s="69"/>
      <c r="G68" s="69"/>
      <c r="H68" s="69"/>
    </row>
    <row r="69" spans="1:8" ht="13.5">
      <c r="A69" s="69"/>
      <c r="B69" s="104"/>
      <c r="C69" s="69"/>
      <c r="D69" s="69"/>
      <c r="E69" s="69"/>
      <c r="F69" s="69"/>
      <c r="G69" s="69"/>
      <c r="H69" s="69"/>
    </row>
    <row r="70" spans="1:8" ht="13.5">
      <c r="A70" s="69"/>
      <c r="B70" s="104"/>
      <c r="C70" s="69"/>
      <c r="D70" s="69"/>
      <c r="E70" s="69"/>
      <c r="F70" s="69"/>
      <c r="G70" s="69"/>
      <c r="H70" s="69"/>
    </row>
  </sheetData>
  <sheetProtection password="B846" sheet="1" objects="1" scenarios="1" insertRows="0"/>
  <mergeCells count="11">
    <mergeCell ref="A11:G11"/>
    <mergeCell ref="A12:G12"/>
    <mergeCell ref="A7:G7"/>
    <mergeCell ref="A14:G14"/>
    <mergeCell ref="A30:D30"/>
    <mergeCell ref="A61:H64"/>
    <mergeCell ref="B67:F67"/>
    <mergeCell ref="A9:G9"/>
    <mergeCell ref="A22:D22"/>
    <mergeCell ref="A26:D26"/>
    <mergeCell ref="A10:G10"/>
  </mergeCells>
  <dataValidations count="1">
    <dataValidation type="list" allowBlank="1" showInputMessage="1" showErrorMessage="1" sqref="B54 B56">
      <formula1>$AZ$2:$AZ$5</formula1>
    </dataValidation>
  </dataValidations>
  <printOptions/>
  <pageMargins left="0.787401575" right="0.787401575" top="0.984251969" bottom="0.984251969" header="0.4921259845" footer="0.4921259845"/>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dimension ref="A1:H21"/>
  <sheetViews>
    <sheetView zoomScalePageLayoutView="0" workbookViewId="0" topLeftCell="A1">
      <selection activeCell="H17" sqref="H17"/>
    </sheetView>
  </sheetViews>
  <sheetFormatPr defaultColWidth="11.57421875" defaultRowHeight="12.75"/>
  <cols>
    <col min="1" max="1" width="68.140625" style="16" bestFit="1" customWidth="1"/>
    <col min="2" max="16384" width="11.421875" style="16" customWidth="1"/>
  </cols>
  <sheetData>
    <row r="1" spans="1:8" ht="13.5">
      <c r="A1" s="108" t="s">
        <v>301</v>
      </c>
      <c r="B1" s="69"/>
      <c r="C1" s="69"/>
      <c r="D1" s="69"/>
      <c r="E1" s="69"/>
      <c r="F1" s="69"/>
      <c r="G1" s="69"/>
      <c r="H1" s="69"/>
    </row>
    <row r="2" spans="1:8" ht="13.5">
      <c r="A2" s="69"/>
      <c r="B2" s="69"/>
      <c r="C2" s="69"/>
      <c r="D2" s="69"/>
      <c r="E2" s="69"/>
      <c r="F2" s="69"/>
      <c r="G2" s="69"/>
      <c r="H2" s="69"/>
    </row>
    <row r="3" spans="1:8" ht="13.5">
      <c r="A3" s="69" t="s">
        <v>298</v>
      </c>
      <c r="B3" s="69"/>
      <c r="C3" s="69"/>
      <c r="D3" s="69"/>
      <c r="E3" s="69"/>
      <c r="F3" s="69"/>
      <c r="G3" s="69"/>
      <c r="H3" s="69"/>
    </row>
    <row r="4" spans="1:8" ht="13.5">
      <c r="A4" s="92"/>
      <c r="B4" s="93" t="s">
        <v>502</v>
      </c>
      <c r="C4" s="93" t="s">
        <v>503</v>
      </c>
      <c r="D4" s="69"/>
      <c r="E4" s="69"/>
      <c r="F4" s="69"/>
      <c r="G4" s="69"/>
      <c r="H4" s="69"/>
    </row>
    <row r="5" spans="1:8" ht="13.5">
      <c r="A5" s="119" t="s">
        <v>302</v>
      </c>
      <c r="B5" s="80"/>
      <c r="C5" s="80"/>
      <c r="D5" s="69"/>
      <c r="E5" s="69"/>
      <c r="F5" s="69"/>
      <c r="G5" s="69"/>
      <c r="H5" s="69"/>
    </row>
    <row r="6" spans="1:8" ht="13.5">
      <c r="A6" s="70" t="s">
        <v>268</v>
      </c>
      <c r="B6" s="80"/>
      <c r="C6" s="80"/>
      <c r="D6" s="69"/>
      <c r="E6" s="69"/>
      <c r="F6" s="69"/>
      <c r="G6" s="69"/>
      <c r="H6" s="69"/>
    </row>
    <row r="7" spans="1:8" ht="13.5">
      <c r="A7" s="123" t="s">
        <v>505</v>
      </c>
      <c r="B7" s="124" t="e">
        <f>(B5/B6)*100</f>
        <v>#DIV/0!</v>
      </c>
      <c r="C7" s="124" t="e">
        <f>(C5/C6)*100</f>
        <v>#DIV/0!</v>
      </c>
      <c r="D7" s="69"/>
      <c r="E7" s="69"/>
      <c r="F7" s="69"/>
      <c r="G7" s="69"/>
      <c r="H7" s="69"/>
    </row>
    <row r="8" spans="1:8" ht="13.5">
      <c r="A8" s="109"/>
      <c r="B8" s="110"/>
      <c r="C8" s="72"/>
      <c r="D8" s="69"/>
      <c r="E8" s="69"/>
      <c r="F8" s="69"/>
      <c r="G8" s="69"/>
      <c r="H8" s="69"/>
    </row>
    <row r="9" spans="1:8" ht="13.5">
      <c r="A9" s="109"/>
      <c r="B9" s="110"/>
      <c r="C9" s="72"/>
      <c r="D9" s="69"/>
      <c r="E9" s="69"/>
      <c r="F9" s="69"/>
      <c r="G9" s="69"/>
      <c r="H9" s="69"/>
    </row>
    <row r="10" spans="1:8" ht="13.5">
      <c r="A10" s="69" t="s">
        <v>299</v>
      </c>
      <c r="B10" s="69"/>
      <c r="C10" s="69"/>
      <c r="D10" s="69"/>
      <c r="E10" s="69"/>
      <c r="F10" s="69"/>
      <c r="G10" s="69"/>
      <c r="H10" s="69"/>
    </row>
    <row r="11" spans="1:8" ht="13.5">
      <c r="A11" s="92"/>
      <c r="B11" s="93" t="s">
        <v>502</v>
      </c>
      <c r="C11" s="93" t="s">
        <v>503</v>
      </c>
      <c r="D11" s="69"/>
      <c r="E11" s="69"/>
      <c r="F11" s="69"/>
      <c r="G11" s="69"/>
      <c r="H11" s="69"/>
    </row>
    <row r="12" spans="1:8" ht="13.5">
      <c r="A12" s="70" t="s">
        <v>268</v>
      </c>
      <c r="B12" s="80"/>
      <c r="C12" s="80"/>
      <c r="D12" s="69"/>
      <c r="E12" s="69"/>
      <c r="F12" s="69"/>
      <c r="G12" s="69"/>
      <c r="H12" s="69"/>
    </row>
    <row r="13" spans="1:8" ht="13.5">
      <c r="A13" s="119" t="s">
        <v>269</v>
      </c>
      <c r="B13" s="80"/>
      <c r="C13" s="80"/>
      <c r="D13" s="69"/>
      <c r="E13" s="69"/>
      <c r="F13" s="69"/>
      <c r="G13" s="69"/>
      <c r="H13" s="69"/>
    </row>
    <row r="14" spans="1:8" ht="13.5">
      <c r="A14" s="109"/>
      <c r="B14" s="110"/>
      <c r="C14" s="72"/>
      <c r="D14" s="69"/>
      <c r="E14" s="69"/>
      <c r="F14" s="69"/>
      <c r="G14" s="69"/>
      <c r="H14" s="69"/>
    </row>
    <row r="15" spans="1:8" ht="89.25" customHeight="1">
      <c r="A15" s="235" t="s">
        <v>282</v>
      </c>
      <c r="B15" s="236"/>
      <c r="C15" s="236"/>
      <c r="D15" s="237"/>
      <c r="E15" s="69"/>
      <c r="F15" s="69"/>
      <c r="G15" s="69"/>
      <c r="H15" s="69"/>
    </row>
    <row r="16" spans="1:8" ht="13.5">
      <c r="A16" s="69"/>
      <c r="B16" s="69"/>
      <c r="C16" s="69"/>
      <c r="D16" s="69"/>
      <c r="E16" s="69"/>
      <c r="F16" s="69"/>
      <c r="G16" s="69"/>
      <c r="H16" s="69"/>
    </row>
    <row r="17" spans="1:8" ht="181.5" customHeight="1">
      <c r="A17" s="239" t="s">
        <v>247</v>
      </c>
      <c r="B17" s="255"/>
      <c r="C17" s="255"/>
      <c r="D17" s="255"/>
      <c r="E17" s="69"/>
      <c r="F17" s="69"/>
      <c r="G17" s="69"/>
      <c r="H17" s="69"/>
    </row>
    <row r="18" spans="1:8" ht="13.5">
      <c r="A18" s="69"/>
      <c r="B18" s="69"/>
      <c r="C18" s="69"/>
      <c r="D18" s="69"/>
      <c r="E18" s="69"/>
      <c r="F18" s="69"/>
      <c r="G18" s="69"/>
      <c r="H18" s="69"/>
    </row>
    <row r="19" spans="1:8" ht="29.25" customHeight="1">
      <c r="A19" s="239" t="s">
        <v>297</v>
      </c>
      <c r="B19" s="239"/>
      <c r="C19" s="239"/>
      <c r="D19" s="239"/>
      <c r="E19" s="69"/>
      <c r="F19" s="69"/>
      <c r="G19" s="69"/>
      <c r="H19" s="69"/>
    </row>
    <row r="20" spans="1:8" ht="13.5">
      <c r="A20" s="69"/>
      <c r="B20" s="69"/>
      <c r="C20" s="69"/>
      <c r="D20" s="69"/>
      <c r="E20" s="69"/>
      <c r="F20" s="69"/>
      <c r="G20" s="69"/>
      <c r="H20" s="69"/>
    </row>
    <row r="21" spans="1:8" ht="78.75" customHeight="1">
      <c r="A21" s="122" t="s">
        <v>352</v>
      </c>
      <c r="B21" s="252" t="s">
        <v>248</v>
      </c>
      <c r="C21" s="253"/>
      <c r="D21" s="253"/>
      <c r="E21" s="253"/>
      <c r="F21" s="254"/>
      <c r="G21" s="69"/>
      <c r="H21" s="69"/>
    </row>
  </sheetData>
  <sheetProtection password="B846" sheet="1" objects="1" scenarios="1"/>
  <mergeCells count="4">
    <mergeCell ref="A17:D17"/>
    <mergeCell ref="A19:D19"/>
    <mergeCell ref="B21:F21"/>
    <mergeCell ref="A15:D15"/>
  </mergeCells>
  <printOptions/>
  <pageMargins left="0.787401575" right="0.787401575" top="0.984251969" bottom="0.984251969" header="0.4921259845" footer="0.492125984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1"/>
  <sheetViews>
    <sheetView zoomScalePageLayoutView="0" workbookViewId="0" topLeftCell="A7">
      <selection activeCell="F4" sqref="F4"/>
    </sheetView>
  </sheetViews>
  <sheetFormatPr defaultColWidth="11.57421875" defaultRowHeight="12.75"/>
  <cols>
    <col min="1" max="1" width="68.140625" style="16" bestFit="1" customWidth="1"/>
    <col min="2" max="16384" width="11.421875" style="16" customWidth="1"/>
  </cols>
  <sheetData>
    <row r="1" spans="1:9" ht="13.5">
      <c r="A1" s="108" t="s">
        <v>318</v>
      </c>
      <c r="B1" s="69"/>
      <c r="C1" s="69"/>
      <c r="D1" s="69"/>
      <c r="E1" s="69"/>
      <c r="F1" s="69"/>
      <c r="G1" s="69"/>
      <c r="H1" s="69"/>
      <c r="I1" s="69"/>
    </row>
    <row r="2" spans="1:9" ht="13.5">
      <c r="A2" s="69"/>
      <c r="B2" s="69"/>
      <c r="C2" s="69"/>
      <c r="D2" s="69"/>
      <c r="E2" s="69"/>
      <c r="F2" s="69"/>
      <c r="G2" s="69"/>
      <c r="H2" s="69"/>
      <c r="I2" s="69"/>
    </row>
    <row r="3" spans="1:9" ht="13.5">
      <c r="A3" s="69" t="s">
        <v>298</v>
      </c>
      <c r="B3" s="69"/>
      <c r="C3" s="69"/>
      <c r="D3" s="69"/>
      <c r="E3" s="69"/>
      <c r="F3" s="69"/>
      <c r="G3" s="69"/>
      <c r="H3" s="69"/>
      <c r="I3" s="69"/>
    </row>
    <row r="4" spans="1:9" ht="13.5">
      <c r="A4" s="92"/>
      <c r="B4" s="93" t="s">
        <v>502</v>
      </c>
      <c r="C4" s="93" t="s">
        <v>503</v>
      </c>
      <c r="D4" s="69"/>
      <c r="E4" s="69"/>
      <c r="F4" s="69"/>
      <c r="G4" s="69"/>
      <c r="H4" s="69"/>
      <c r="I4" s="69"/>
    </row>
    <row r="5" spans="1:9" ht="13.5">
      <c r="A5" s="119" t="s">
        <v>294</v>
      </c>
      <c r="B5" s="80"/>
      <c r="C5" s="80"/>
      <c r="D5" s="69"/>
      <c r="E5" s="69"/>
      <c r="F5" s="69"/>
      <c r="G5" s="69"/>
      <c r="H5" s="69"/>
      <c r="I5" s="69"/>
    </row>
    <row r="6" spans="1:9" ht="13.5">
      <c r="A6" s="70" t="s">
        <v>295</v>
      </c>
      <c r="B6" s="80"/>
      <c r="C6" s="80"/>
      <c r="D6" s="69"/>
      <c r="E6" s="69"/>
      <c r="F6" s="69"/>
      <c r="G6" s="69"/>
      <c r="H6" s="69"/>
      <c r="I6" s="69"/>
    </row>
    <row r="7" spans="1:9" ht="13.5">
      <c r="A7" s="123" t="s">
        <v>506</v>
      </c>
      <c r="B7" s="124" t="e">
        <f>(B5/B6)*100</f>
        <v>#DIV/0!</v>
      </c>
      <c r="C7" s="124" t="e">
        <f>(C5/C6)*100</f>
        <v>#DIV/0!</v>
      </c>
      <c r="D7" s="69"/>
      <c r="E7" s="69"/>
      <c r="F7" s="69"/>
      <c r="G7" s="69"/>
      <c r="H7" s="69"/>
      <c r="I7" s="69"/>
    </row>
    <row r="8" spans="1:9" ht="13.5">
      <c r="A8" s="109"/>
      <c r="B8" s="110"/>
      <c r="C8" s="72"/>
      <c r="D8" s="69"/>
      <c r="E8" s="69"/>
      <c r="F8" s="69"/>
      <c r="G8" s="69"/>
      <c r="H8" s="69"/>
      <c r="I8" s="69"/>
    </row>
    <row r="9" spans="1:9" ht="13.5">
      <c r="A9" s="109"/>
      <c r="B9" s="110"/>
      <c r="C9" s="72"/>
      <c r="D9" s="69"/>
      <c r="E9" s="69"/>
      <c r="F9" s="69"/>
      <c r="G9" s="69"/>
      <c r="H9" s="69"/>
      <c r="I9" s="69"/>
    </row>
    <row r="10" spans="1:9" ht="13.5">
      <c r="A10" s="69" t="s">
        <v>299</v>
      </c>
      <c r="B10" s="69"/>
      <c r="C10" s="69"/>
      <c r="D10" s="69"/>
      <c r="E10" s="69"/>
      <c r="F10" s="69"/>
      <c r="G10" s="69"/>
      <c r="H10" s="69"/>
      <c r="I10" s="69"/>
    </row>
    <row r="11" spans="1:9" ht="13.5">
      <c r="A11" s="92"/>
      <c r="B11" s="93" t="s">
        <v>502</v>
      </c>
      <c r="C11" s="93" t="s">
        <v>503</v>
      </c>
      <c r="D11" s="69"/>
      <c r="E11" s="69"/>
      <c r="F11" s="69"/>
      <c r="G11" s="69"/>
      <c r="H11" s="69"/>
      <c r="I11" s="69"/>
    </row>
    <row r="12" spans="1:9" ht="13.5">
      <c r="A12" s="70" t="s">
        <v>295</v>
      </c>
      <c r="B12" s="80"/>
      <c r="C12" s="80"/>
      <c r="D12" s="69"/>
      <c r="E12" s="69"/>
      <c r="F12" s="69"/>
      <c r="G12" s="69"/>
      <c r="H12" s="69"/>
      <c r="I12" s="69"/>
    </row>
    <row r="13" spans="1:9" ht="13.5">
      <c r="A13" s="119" t="s">
        <v>296</v>
      </c>
      <c r="B13" s="80"/>
      <c r="C13" s="80"/>
      <c r="D13" s="69"/>
      <c r="E13" s="69"/>
      <c r="F13" s="69"/>
      <c r="G13" s="69"/>
      <c r="H13" s="69"/>
      <c r="I13" s="69"/>
    </row>
    <row r="14" spans="1:9" ht="13.5">
      <c r="A14" s="109"/>
      <c r="B14" s="110"/>
      <c r="C14" s="72"/>
      <c r="D14" s="69"/>
      <c r="E14" s="69"/>
      <c r="F14" s="69"/>
      <c r="G14" s="69"/>
      <c r="H14" s="69"/>
      <c r="I14" s="69"/>
    </row>
    <row r="15" spans="1:9" ht="65.25" customHeight="1">
      <c r="A15" s="235" t="s">
        <v>282</v>
      </c>
      <c r="B15" s="236"/>
      <c r="C15" s="236"/>
      <c r="D15" s="236"/>
      <c r="E15" s="236"/>
      <c r="F15" s="237"/>
      <c r="G15" s="69"/>
      <c r="H15" s="69"/>
      <c r="I15" s="69"/>
    </row>
    <row r="16" spans="1:9" ht="13.5">
      <c r="A16" s="109"/>
      <c r="B16" s="110"/>
      <c r="C16" s="72"/>
      <c r="D16" s="69"/>
      <c r="E16" s="69"/>
      <c r="F16" s="69"/>
      <c r="G16" s="69"/>
      <c r="H16" s="69"/>
      <c r="I16" s="69"/>
    </row>
    <row r="17" spans="1:9" ht="208.5" customHeight="1">
      <c r="A17" s="256" t="s">
        <v>300</v>
      </c>
      <c r="B17" s="256"/>
      <c r="C17" s="256"/>
      <c r="D17" s="256"/>
      <c r="E17" s="256"/>
      <c r="F17" s="256"/>
      <c r="G17" s="69"/>
      <c r="H17" s="69"/>
      <c r="I17" s="69"/>
    </row>
    <row r="18" spans="1:9" ht="13.5">
      <c r="A18" s="69"/>
      <c r="B18" s="69"/>
      <c r="C18" s="69"/>
      <c r="D18" s="69"/>
      <c r="E18" s="69"/>
      <c r="F18" s="69"/>
      <c r="G18" s="69"/>
      <c r="H18" s="69"/>
      <c r="I18" s="69"/>
    </row>
    <row r="19" spans="1:9" ht="29.25" customHeight="1">
      <c r="A19" s="239" t="s">
        <v>297</v>
      </c>
      <c r="B19" s="239"/>
      <c r="C19" s="239"/>
      <c r="D19" s="239"/>
      <c r="E19" s="69"/>
      <c r="F19" s="69"/>
      <c r="G19" s="69"/>
      <c r="H19" s="69"/>
      <c r="I19" s="69"/>
    </row>
    <row r="20" spans="1:9" ht="13.5">
      <c r="A20" s="69"/>
      <c r="B20" s="69"/>
      <c r="C20" s="69"/>
      <c r="D20" s="69"/>
      <c r="E20" s="69"/>
      <c r="F20" s="69"/>
      <c r="G20" s="69"/>
      <c r="H20" s="69"/>
      <c r="I20" s="69"/>
    </row>
    <row r="21" spans="1:9" ht="75.75" customHeight="1">
      <c r="A21" s="122" t="s">
        <v>352</v>
      </c>
      <c r="B21" s="252" t="s">
        <v>248</v>
      </c>
      <c r="C21" s="253"/>
      <c r="D21" s="253"/>
      <c r="E21" s="253"/>
      <c r="F21" s="254"/>
      <c r="G21" s="69"/>
      <c r="H21" s="69"/>
      <c r="I21" s="69"/>
    </row>
  </sheetData>
  <sheetProtection password="B846" sheet="1" objects="1" scenarios="1"/>
  <mergeCells count="4">
    <mergeCell ref="A19:D19"/>
    <mergeCell ref="A17:F17"/>
    <mergeCell ref="B21:F21"/>
    <mergeCell ref="A15:F15"/>
  </mergeCells>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ASCOMADE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 TAUVERON</dc:creator>
  <cp:keywords/>
  <dc:description/>
  <cp:lastModifiedBy>Camille LAMBERT</cp:lastModifiedBy>
  <cp:lastPrinted>2015-04-01T07:03:34Z</cp:lastPrinted>
  <dcterms:created xsi:type="dcterms:W3CDTF">2011-12-12T15:38:07Z</dcterms:created>
  <dcterms:modified xsi:type="dcterms:W3CDTF">2018-10-15T12:48:52Z</dcterms:modified>
  <cp:category/>
  <cp:version/>
  <cp:contentType/>
  <cp:contentStatus/>
</cp:coreProperties>
</file>